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PLAN 2020-2022 POS.PODGAJCI\"/>
    </mc:Choice>
  </mc:AlternateContent>
  <bookViews>
    <workbookView xWindow="0" yWindow="0" windowWidth="19200" windowHeight="11295" activeTab="2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IZDATAKA'!$1:$1</definedName>
    <definedName name="_xlnm.Print_Area" localSheetId="0">'OPĆI DIO'!$A$2:$H$26</definedName>
    <definedName name="_xlnm.Print_Area" localSheetId="1">'PLAN PRIHODA'!$A$1:$H$43</definedName>
  </definedNames>
  <calcPr calcId="152511"/>
</workbook>
</file>

<file path=xl/calcChain.xml><?xml version="1.0" encoding="utf-8"?>
<calcChain xmlns="http://schemas.openxmlformats.org/spreadsheetml/2006/main">
  <c r="G7" i="4" l="1"/>
  <c r="H7" i="4"/>
  <c r="H10" i="4"/>
  <c r="H11" i="4" s="1"/>
  <c r="G10" i="4"/>
  <c r="G11" i="4" s="1"/>
  <c r="B37" i="2"/>
  <c r="E34" i="2"/>
  <c r="D35" i="2"/>
  <c r="B24" i="2"/>
  <c r="E21" i="2"/>
  <c r="D22" i="2"/>
  <c r="D218" i="3"/>
  <c r="E218" i="3"/>
  <c r="F218" i="3"/>
  <c r="G218" i="3"/>
  <c r="C231" i="3"/>
  <c r="D230" i="3"/>
  <c r="C230" i="3" s="1"/>
  <c r="D147" i="3"/>
  <c r="C148" i="3"/>
  <c r="C147" i="3"/>
  <c r="D142" i="3"/>
  <c r="G142" i="3"/>
  <c r="D161" i="3"/>
  <c r="E161" i="3"/>
  <c r="F161" i="3"/>
  <c r="C245" i="3"/>
  <c r="G244" i="3"/>
  <c r="C244" i="3" s="1"/>
  <c r="E135" i="3"/>
  <c r="D225" i="3"/>
  <c r="E225" i="3"/>
  <c r="F225" i="3"/>
  <c r="D262" i="3"/>
  <c r="E262" i="3"/>
  <c r="F262" i="3"/>
  <c r="D251" i="3"/>
  <c r="E251" i="3"/>
  <c r="D237" i="3"/>
  <c r="E237" i="3"/>
  <c r="G251" i="3"/>
  <c r="F251" i="3"/>
  <c r="F237" i="3"/>
  <c r="G225" i="3"/>
  <c r="G262" i="3"/>
  <c r="C228" i="3"/>
  <c r="C226" i="3"/>
  <c r="C227" i="3"/>
  <c r="C162" i="3"/>
  <c r="C29" i="3"/>
  <c r="G28" i="3"/>
  <c r="C28" i="3" s="1"/>
  <c r="C218" i="3" l="1"/>
  <c r="C31" i="3" l="1"/>
  <c r="C32" i="3"/>
  <c r="F168" i="3" l="1"/>
  <c r="F135" i="3" s="1"/>
  <c r="G168" i="3"/>
  <c r="C169" i="3"/>
  <c r="D154" i="3"/>
  <c r="G179" i="3"/>
  <c r="C179" i="3" s="1"/>
  <c r="C144" i="3"/>
  <c r="C145" i="3"/>
  <c r="C42" i="2"/>
  <c r="D42" i="2"/>
  <c r="E42" i="2"/>
  <c r="F42" i="2"/>
  <c r="G42" i="2"/>
  <c r="H42" i="2"/>
  <c r="B42" i="2"/>
  <c r="C29" i="2"/>
  <c r="D29" i="2"/>
  <c r="E29" i="2"/>
  <c r="F29" i="2"/>
  <c r="G29" i="2"/>
  <c r="H29" i="2"/>
  <c r="B29" i="2"/>
  <c r="H16" i="2"/>
  <c r="G16" i="2"/>
  <c r="F16" i="2"/>
  <c r="C16" i="2"/>
  <c r="G53" i="3"/>
  <c r="G52" i="3" s="1"/>
  <c r="C52" i="3" s="1"/>
  <c r="G96" i="3"/>
  <c r="C96" i="3" s="1"/>
  <c r="G92" i="3"/>
  <c r="C92" i="3" s="1"/>
  <c r="G100" i="3"/>
  <c r="C100" i="3" s="1"/>
  <c r="F65" i="3"/>
  <c r="F64" i="3" s="1"/>
  <c r="G65" i="3"/>
  <c r="G64" i="3" s="1"/>
  <c r="F39" i="3"/>
  <c r="F38" i="3" s="1"/>
  <c r="F6" i="3" s="1"/>
  <c r="D9" i="2" s="1"/>
  <c r="D16" i="2" s="1"/>
  <c r="D39" i="3"/>
  <c r="D30" i="3"/>
  <c r="D27" i="3" s="1"/>
  <c r="G30" i="3"/>
  <c r="G27" i="3" s="1"/>
  <c r="C58" i="3"/>
  <c r="C54" i="3"/>
  <c r="G57" i="3"/>
  <c r="G56" i="3" s="1"/>
  <c r="D19" i="3"/>
  <c r="G19" i="3"/>
  <c r="D24" i="3"/>
  <c r="C24" i="3" s="1"/>
  <c r="C25" i="3"/>
  <c r="C23" i="3"/>
  <c r="C263" i="3"/>
  <c r="C264" i="3"/>
  <c r="C262" i="3"/>
  <c r="C252" i="3"/>
  <c r="C251" i="3"/>
  <c r="C238" i="3"/>
  <c r="C237" i="3"/>
  <c r="C225" i="3"/>
  <c r="C180" i="3"/>
  <c r="C181" i="3"/>
  <c r="C155" i="3"/>
  <c r="C99" i="3"/>
  <c r="C101" i="3"/>
  <c r="C93" i="3"/>
  <c r="C94" i="3"/>
  <c r="C95" i="3"/>
  <c r="C97" i="3"/>
  <c r="C98" i="3"/>
  <c r="C79" i="3"/>
  <c r="C76" i="3"/>
  <c r="C77" i="3"/>
  <c r="C78" i="3"/>
  <c r="C75" i="3"/>
  <c r="C74" i="3"/>
  <c r="C68" i="3"/>
  <c r="C66" i="3"/>
  <c r="C67" i="3"/>
  <c r="C41" i="3"/>
  <c r="C42" i="3"/>
  <c r="C40" i="3"/>
  <c r="C21" i="3"/>
  <c r="C22" i="3"/>
  <c r="C20" i="3"/>
  <c r="C16" i="3"/>
  <c r="C17" i="3"/>
  <c r="C18" i="3"/>
  <c r="G15" i="3"/>
  <c r="C15" i="3" s="1"/>
  <c r="B43" i="2" l="1"/>
  <c r="B30" i="2"/>
  <c r="C154" i="3"/>
  <c r="D135" i="3"/>
  <c r="C168" i="3"/>
  <c r="C64" i="3"/>
  <c r="C53" i="3"/>
  <c r="C56" i="3"/>
  <c r="D14" i="3"/>
  <c r="C27" i="3"/>
  <c r="F12" i="4" s="1"/>
  <c r="C65" i="3"/>
  <c r="G14" i="3"/>
  <c r="C30" i="3"/>
  <c r="C39" i="3"/>
  <c r="G91" i="3"/>
  <c r="C91" i="3" s="1"/>
  <c r="G161" i="3"/>
  <c r="G135" i="3" s="1"/>
  <c r="C57" i="3"/>
  <c r="D38" i="3"/>
  <c r="C38" i="3" s="1"/>
  <c r="H22" i="4"/>
  <c r="G22" i="4"/>
  <c r="F22" i="4"/>
  <c r="G13" i="4"/>
  <c r="G24" i="4" s="1"/>
  <c r="C135" i="3" l="1"/>
  <c r="C161" i="3"/>
  <c r="G6" i="3"/>
  <c r="D6" i="3"/>
  <c r="H13" i="4"/>
  <c r="H24" i="4" s="1"/>
  <c r="B13" i="2" l="1"/>
  <c r="B16" i="2" s="1"/>
  <c r="C6" i="3"/>
  <c r="F10" i="4" s="1"/>
  <c r="F11" i="4" s="1"/>
  <c r="E6" i="2"/>
  <c r="E16" i="2" s="1"/>
  <c r="C19" i="3"/>
  <c r="C14" i="3" s="1"/>
  <c r="F8" i="4" l="1"/>
  <c r="F7" i="4" s="1"/>
  <c r="F13" i="4" s="1"/>
  <c r="F24" i="4" s="1"/>
  <c r="B17" i="2"/>
  <c r="C143" i="3" l="1"/>
  <c r="C142" i="3"/>
</calcChain>
</file>

<file path=xl/sharedStrings.xml><?xml version="1.0" encoding="utf-8"?>
<sst xmlns="http://schemas.openxmlformats.org/spreadsheetml/2006/main" count="278" uniqueCount="83">
  <si>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</si>
  <si>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</si>
  <si>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</si>
  <si>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</si>
  <si>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</si>
  <si>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</si>
  <si>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</si>
  <si>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</si>
  <si>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</si>
  <si>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</si>
  <si>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</si>
  <si>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</si>
  <si>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</si>
  <si>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</si>
  <si>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</si>
  <si>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</si>
  <si>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</si>
  <si>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</si>
  <si>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</si>
  <si>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</si>
  <si>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</si>
  <si>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</si>
  <si>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</si>
  <si>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</si>
  <si>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</si>
  <si>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</si>
  <si>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</si>
  <si>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</si>
  <si>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</si>
  <si>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</si>
  <si>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OPĆI DIO</t>
  </si>
  <si>
    <t>PRORAČUNSKI KORISNIK</t>
  </si>
  <si>
    <t>PRIHODI UKUPNO</t>
  </si>
  <si>
    <t>RASHODI UKUPNO</t>
  </si>
  <si>
    <t>PRIHODI OD PRODAJE NEFINANCIJSKE IMOVINE</t>
  </si>
  <si>
    <t>Prihodi od prodaje  nefinancijske imovine i nadoknade šteta s osnova osiguranja</t>
  </si>
  <si>
    <t>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</si>
  <si>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</si>
  <si>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</si>
  <si>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</si>
  <si>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</si>
  <si>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</si>
  <si>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2021.</t>
  </si>
  <si>
    <t>Ukupno prihodi i primici za 2021.</t>
  </si>
  <si>
    <t>Prijedlog plana 
za 2020.</t>
  </si>
  <si>
    <t>Projekcija plana
za 2021.</t>
  </si>
  <si>
    <t>Projekcija plana 
za 2022.</t>
  </si>
  <si>
    <t>2022.</t>
  </si>
  <si>
    <t>Ukupno prihodi i primici za 2022.</t>
  </si>
  <si>
    <t>PRIJEDLOG PLANA ZA 2020.</t>
  </si>
  <si>
    <t>PRIJEDLOG PLANA ZA 2021.</t>
  </si>
  <si>
    <t>PRIJEDLOG PLANA ZA 2022.</t>
  </si>
  <si>
    <t>Rashodi poslovanja</t>
  </si>
  <si>
    <t>Oznaka                           rač. iz                                      računskog                                         plana</t>
  </si>
  <si>
    <t>PRIJEDLOG FINANCIJSKOG PLANA OŠ "DAVORIN TRSTENJAK"POS.PODGAJCI ZA 2020. I                                                                                                                                                PROJEKCIJA PLANA ZA  2021. I 2022. GODINU</t>
  </si>
  <si>
    <t>PLAN PRIHODA I PRIMITAKA OŠ "DAVORIN TRSTENJAK" POSAVSKI PODGAJCI</t>
  </si>
  <si>
    <t>NAZIV AKTIVNOSTI:</t>
  </si>
  <si>
    <t>O.Š."DAVORIN TRSTENJAK"</t>
  </si>
  <si>
    <t>POSAVSKI PODGAJCI</t>
  </si>
  <si>
    <t>PROGRAM:                                          OSNOVNO OBRAZOVANJE</t>
  </si>
  <si>
    <t>ŠKOLSKA KUHINJA</t>
  </si>
  <si>
    <t>A</t>
  </si>
  <si>
    <t>B</t>
  </si>
  <si>
    <t>Ostali nespomenuti rashodi poslovanja</t>
  </si>
  <si>
    <t>C</t>
  </si>
  <si>
    <t>UČENIČKE EKSKURZIJE</t>
  </si>
  <si>
    <t>D</t>
  </si>
  <si>
    <t>STRUČNO OSPOSOBLJ. ZA RAD BEZ ZASNIVANJA RADNOG ODNOSA</t>
  </si>
  <si>
    <t>Naknade troškova osobama izvan radnog odnosa</t>
  </si>
  <si>
    <t>PROGRAM:                                          PREDŠKOLSKI ODGOJ</t>
  </si>
  <si>
    <t>PLAĆA I OSTALI RASHODI PREDŠKOLE - REDOVAN RAD</t>
  </si>
  <si>
    <t>PLAN RASHODA I IZDATAKA OŠ "DAVORIN TRSTENJAK" POSAVSKI PODGAJCI</t>
  </si>
  <si>
    <t>REDOVAN RAD</t>
  </si>
  <si>
    <t>Ostali nespomenuti rashodi</t>
  </si>
  <si>
    <t>Ostale naknade građanima</t>
  </si>
  <si>
    <t>Naknade građanima na temelju osiguranja i druge naknade</t>
  </si>
  <si>
    <t>E</t>
  </si>
  <si>
    <t>NABAVKA UDŽBENIKA, RADNIH BILJEŽNICA I OSTALOG ZA UČENIKE</t>
  </si>
  <si>
    <t>Postrojenja i oprema</t>
  </si>
  <si>
    <t>Knjige</t>
  </si>
  <si>
    <t>Rashodi za nabavu proizvedene dugotrajne imovine</t>
  </si>
  <si>
    <t>Rashodi za nabavu neproizvedene dugotrajne imovine</t>
  </si>
  <si>
    <t>Nematerijalna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</si>
</sst>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38" fillId="0" borderId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</cellStyleXfs>
  <cellXfs count="198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3" fillId="18" borderId="1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1" fontId="19" fillId="0" borderId="11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NumberFormat="1" applyFont="1" applyFill="1" applyBorder="1" applyAlignment="1" applyProtection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7" fillId="0" borderId="0" xfId="0" quotePrefix="1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0" xfId="0" quotePrefix="1" applyFont="1" applyBorder="1" applyAlignment="1">
      <alignment horizontal="left" vertical="center" wrapText="1"/>
    </xf>
    <xf numFmtId="0" fontId="27" fillId="0" borderId="0" xfId="0" quotePrefix="1" applyFont="1" applyBorder="1" applyAlignment="1">
      <alignment horizontal="left" vertical="center" wrapText="1"/>
    </xf>
    <xf numFmtId="0" fontId="26" fillId="0" borderId="0" xfId="0" quotePrefix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9" fillId="0" borderId="0" xfId="0" quotePrefix="1" applyNumberFormat="1" applyFont="1" applyFill="1" applyBorder="1" applyAlignment="1" applyProtection="1">
      <alignment horizontal="center" vertical="center"/>
    </xf>
    <xf numFmtId="3" fontId="29" fillId="0" borderId="0" xfId="0" applyNumberFormat="1" applyFont="1" applyFill="1" applyBorder="1" applyAlignment="1" applyProtection="1"/>
    <xf numFmtId="0" fontId="26" fillId="0" borderId="12" xfId="0" quotePrefix="1" applyFont="1" applyBorder="1" applyAlignment="1">
      <alignment horizontal="left" vertical="center" wrapText="1"/>
    </xf>
    <xf numFmtId="0" fontId="26" fillId="0" borderId="12" xfId="0" quotePrefix="1" applyFont="1" applyBorder="1" applyAlignment="1">
      <alignment horizontal="center" vertical="center" wrapText="1"/>
    </xf>
    <xf numFmtId="0" fontId="23" fillId="0" borderId="12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3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3" fillId="0" borderId="0" xfId="0" quotePrefix="1" applyNumberFormat="1" applyFont="1" applyFill="1" applyBorder="1" applyAlignment="1" applyProtection="1">
      <alignment horizontal="left" wrapText="1"/>
    </xf>
    <xf numFmtId="3" fontId="23" fillId="0" borderId="0" xfId="0" applyNumberFormat="1" applyFont="1" applyFill="1" applyBorder="1" applyAlignment="1" applyProtection="1"/>
    <xf numFmtId="0" fontId="30" fillId="0" borderId="0" xfId="0" quotePrefix="1" applyFont="1" applyBorder="1" applyAlignment="1">
      <alignment horizontal="left" vertical="center"/>
    </xf>
    <xf numFmtId="3" fontId="22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left"/>
    </xf>
    <xf numFmtId="0" fontId="32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horizontal="left" wrapText="1"/>
    </xf>
    <xf numFmtId="0" fontId="31" fillId="0" borderId="0" xfId="0" applyNumberFormat="1" applyFont="1" applyFill="1" applyBorder="1" applyAlignment="1" applyProtection="1">
      <alignment wrapText="1"/>
    </xf>
    <xf numFmtId="0" fontId="30" fillId="0" borderId="13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left" wrapText="1"/>
    </xf>
    <xf numFmtId="0" fontId="30" fillId="0" borderId="12" xfId="0" quotePrefix="1" applyFont="1" applyBorder="1" applyAlignment="1">
      <alignment horizontal="center" wrapText="1"/>
    </xf>
    <xf numFmtId="0" fontId="30" fillId="0" borderId="12" xfId="0" quotePrefix="1" applyNumberFormat="1" applyFont="1" applyFill="1" applyBorder="1" applyAlignment="1" applyProtection="1">
      <alignment horizontal="left"/>
    </xf>
    <xf numFmtId="0" fontId="23" fillId="0" borderId="10" xfId="0" applyNumberFormat="1" applyFont="1" applyFill="1" applyBorder="1" applyAlignment="1" applyProtection="1">
      <alignment horizontal="center" wrapText="1"/>
    </xf>
    <xf numFmtId="0" fontId="23" fillId="0" borderId="10" xfId="0" applyNumberFormat="1" applyFont="1" applyFill="1" applyBorder="1" applyAlignment="1" applyProtection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3" fontId="30" fillId="0" borderId="10" xfId="0" applyNumberFormat="1" applyFont="1" applyBorder="1" applyAlignment="1">
      <alignment horizontal="right"/>
    </xf>
    <xf numFmtId="3" fontId="30" fillId="0" borderId="10" xfId="0" applyNumberFormat="1" applyFont="1" applyFill="1" applyBorder="1" applyAlignment="1" applyProtection="1">
      <alignment horizontal="right" wrapText="1"/>
    </xf>
    <xf numFmtId="0" fontId="24" fillId="0" borderId="0" xfId="0" quotePrefix="1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5" xfId="0" applyNumberFormat="1" applyFont="1" applyFill="1" applyBorder="1" applyAlignment="1">
      <alignment horizontal="right" vertical="top" wrapText="1"/>
    </xf>
    <xf numFmtId="1" fontId="19" fillId="19" borderId="16" xfId="0" applyNumberFormat="1" applyFont="1" applyFill="1" applyBorder="1" applyAlignment="1">
      <alignment horizontal="left" wrapText="1"/>
    </xf>
    <xf numFmtId="1" fontId="19" fillId="0" borderId="15" xfId="0" applyNumberFormat="1" applyFont="1" applyFill="1" applyBorder="1" applyAlignment="1">
      <alignment horizontal="right" vertical="top" wrapText="1"/>
    </xf>
    <xf numFmtId="1" fontId="19" fillId="0" borderId="16" xfId="0" applyNumberFormat="1" applyFont="1" applyFill="1" applyBorder="1" applyAlignment="1">
      <alignment horizontal="left" wrapText="1"/>
    </xf>
    <xf numFmtId="0" fontId="23" fillId="0" borderId="0" xfId="0" applyFont="1" applyBorder="1" applyAlignment="1">
      <alignment horizontal="center" vertical="center" wrapText="1"/>
    </xf>
    <xf numFmtId="0" fontId="33" fillId="20" borderId="13" xfId="0" applyFont="1" applyFill="1" applyBorder="1" applyAlignment="1">
      <alignment horizontal="left"/>
    </xf>
    <xf numFmtId="3" fontId="30" fillId="20" borderId="10" xfId="0" applyNumberFormat="1" applyFont="1" applyFill="1" applyBorder="1" applyAlignment="1">
      <alignment horizontal="right"/>
    </xf>
    <xf numFmtId="3" fontId="30" fillId="20" borderId="10" xfId="0" applyNumberFormat="1" applyFont="1" applyFill="1" applyBorder="1" applyAlignment="1" applyProtection="1">
      <alignment horizontal="right" wrapText="1"/>
    </xf>
    <xf numFmtId="0" fontId="18" fillId="20" borderId="12" xfId="0" applyNumberFormat="1" applyFont="1" applyFill="1" applyBorder="1" applyAlignment="1" applyProtection="1"/>
    <xf numFmtId="3" fontId="30" fillId="0" borderId="10" xfId="0" applyNumberFormat="1" applyFont="1" applyFill="1" applyBorder="1" applyAlignment="1">
      <alignment horizontal="right"/>
    </xf>
    <xf numFmtId="3" fontId="30" fillId="21" borderId="13" xfId="0" quotePrefix="1" applyNumberFormat="1" applyFont="1" applyFill="1" applyBorder="1" applyAlignment="1">
      <alignment horizontal="right"/>
    </xf>
    <xf numFmtId="3" fontId="30" fillId="21" borderId="10" xfId="0" applyNumberFormat="1" applyFont="1" applyFill="1" applyBorder="1" applyAlignment="1" applyProtection="1">
      <alignment horizontal="right" wrapText="1"/>
    </xf>
    <xf numFmtId="3" fontId="30" fillId="20" borderId="13" xfId="0" quotePrefix="1" applyNumberFormat="1" applyFont="1" applyFill="1" applyBorder="1" applyAlignment="1">
      <alignment horizontal="right"/>
    </xf>
    <xf numFmtId="3" fontId="31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3" fillId="0" borderId="17" xfId="0" applyNumberFormat="1" applyFont="1" applyFill="1" applyBorder="1" applyAlignment="1" applyProtection="1">
      <alignment horizontal="center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3" fillId="18" borderId="12" xfId="0" applyNumberFormat="1" applyFont="1" applyFill="1" applyBorder="1" applyAlignment="1" applyProtection="1">
      <alignment horizontal="center" vertical="center" wrapText="1"/>
    </xf>
    <xf numFmtId="0" fontId="23" fillId="0" borderId="17" xfId="0" applyNumberFormat="1" applyFont="1" applyFill="1" applyBorder="1" applyAlignment="1" applyProtection="1">
      <alignment horizontal="center" vertical="center"/>
    </xf>
    <xf numFmtId="0" fontId="22" fillId="0" borderId="21" xfId="0" applyNumberFormat="1" applyFont="1" applyFill="1" applyBorder="1" applyAlignment="1" applyProtection="1">
      <alignment wrapText="1"/>
    </xf>
    <xf numFmtId="0" fontId="22" fillId="0" borderId="22" xfId="0" applyNumberFormat="1" applyFont="1" applyFill="1" applyBorder="1" applyAlignment="1" applyProtection="1">
      <alignment horizontal="center"/>
    </xf>
    <xf numFmtId="0" fontId="35" fillId="0" borderId="22" xfId="0" applyNumberFormat="1" applyFont="1" applyFill="1" applyBorder="1" applyAlignment="1" applyProtection="1">
      <alignment wrapText="1"/>
    </xf>
    <xf numFmtId="0" fontId="22" fillId="0" borderId="23" xfId="0" applyNumberFormat="1" applyFont="1" applyFill="1" applyBorder="1" applyAlignment="1" applyProtection="1">
      <alignment horizontal="center"/>
    </xf>
    <xf numFmtId="0" fontId="22" fillId="0" borderId="23" xfId="0" applyNumberFormat="1" applyFont="1" applyFill="1" applyBorder="1" applyAlignment="1" applyProtection="1">
      <alignment wrapText="1"/>
    </xf>
    <xf numFmtId="0" fontId="23" fillId="0" borderId="23" xfId="0" applyNumberFormat="1" applyFont="1" applyFill="1" applyBorder="1" applyAlignment="1" applyProtection="1">
      <alignment horizontal="left"/>
    </xf>
    <xf numFmtId="0" fontId="23" fillId="0" borderId="23" xfId="0" applyNumberFormat="1" applyFont="1" applyFill="1" applyBorder="1" applyAlignment="1" applyProtection="1">
      <alignment wrapText="1"/>
    </xf>
    <xf numFmtId="0" fontId="23" fillId="0" borderId="23" xfId="0" applyNumberFormat="1" applyFont="1" applyFill="1" applyBorder="1" applyAlignment="1" applyProtection="1">
      <alignment horizontal="center"/>
    </xf>
    <xf numFmtId="0" fontId="23" fillId="0" borderId="21" xfId="0" applyNumberFormat="1" applyFont="1" applyFill="1" applyBorder="1" applyAlignment="1" applyProtection="1">
      <alignment horizontal="center"/>
    </xf>
    <xf numFmtId="0" fontId="23" fillId="0" borderId="22" xfId="0" applyNumberFormat="1" applyFont="1" applyFill="1" applyBorder="1" applyAlignment="1" applyProtection="1">
      <alignment horizontal="center"/>
    </xf>
    <xf numFmtId="1" fontId="18" fillId="0" borderId="24" xfId="0" applyNumberFormat="1" applyFont="1" applyBorder="1" applyAlignment="1">
      <alignment horizontal="left" wrapText="1"/>
    </xf>
    <xf numFmtId="3" fontId="18" fillId="0" borderId="25" xfId="0" applyNumberFormat="1" applyFont="1" applyBorder="1" applyAlignment="1">
      <alignment horizontal="center" vertical="center" wrapText="1"/>
    </xf>
    <xf numFmtId="3" fontId="18" fillId="0" borderId="26" xfId="0" applyNumberFormat="1" applyFont="1" applyBorder="1"/>
    <xf numFmtId="3" fontId="18" fillId="0" borderId="26" xfId="0" applyNumberFormat="1" applyFont="1" applyBorder="1" applyAlignment="1">
      <alignment horizontal="center" wrapText="1"/>
    </xf>
    <xf numFmtId="3" fontId="18" fillId="0" borderId="26" xfId="0" applyNumberFormat="1" applyFont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 wrapText="1"/>
    </xf>
    <xf numFmtId="3" fontId="18" fillId="0" borderId="28" xfId="0" applyNumberFormat="1" applyFont="1" applyBorder="1" applyAlignment="1">
      <alignment horizontal="center" vertical="center" wrapText="1"/>
    </xf>
    <xf numFmtId="1" fontId="18" fillId="0" borderId="29" xfId="0" applyNumberFormat="1" applyFont="1" applyBorder="1" applyAlignment="1">
      <alignment horizontal="left" wrapText="1"/>
    </xf>
    <xf numFmtId="3" fontId="18" fillId="0" borderId="30" xfId="0" applyNumberFormat="1" applyFont="1" applyBorder="1"/>
    <xf numFmtId="3" fontId="18" fillId="0" borderId="31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1" fontId="18" fillId="0" borderId="34" xfId="0" applyNumberFormat="1" applyFont="1" applyBorder="1" applyAlignment="1">
      <alignment wrapText="1"/>
    </xf>
    <xf numFmtId="3" fontId="18" fillId="0" borderId="35" xfId="0" applyNumberFormat="1" applyFont="1" applyBorder="1"/>
    <xf numFmtId="3" fontId="18" fillId="0" borderId="36" xfId="0" applyNumberFormat="1" applyFont="1" applyBorder="1"/>
    <xf numFmtId="3" fontId="18" fillId="0" borderId="37" xfId="0" applyNumberFormat="1" applyFont="1" applyBorder="1"/>
    <xf numFmtId="3" fontId="18" fillId="0" borderId="38" xfId="0" applyNumberFormat="1" applyFont="1" applyBorder="1"/>
    <xf numFmtId="3" fontId="19" fillId="0" borderId="18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1" fontId="18" fillId="0" borderId="39" xfId="0" applyNumberFormat="1" applyFont="1" applyBorder="1" applyAlignment="1">
      <alignment horizontal="left" wrapText="1"/>
    </xf>
    <xf numFmtId="3" fontId="18" fillId="0" borderId="40" xfId="0" applyNumberFormat="1" applyFont="1" applyBorder="1"/>
    <xf numFmtId="3" fontId="18" fillId="0" borderId="41" xfId="0" applyNumberFormat="1" applyFont="1" applyBorder="1"/>
    <xf numFmtId="3" fontId="18" fillId="0" borderId="42" xfId="0" applyNumberFormat="1" applyFont="1" applyBorder="1"/>
    <xf numFmtId="3" fontId="18" fillId="0" borderId="43" xfId="0" applyNumberFormat="1" applyFont="1" applyBorder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1" fontId="18" fillId="0" borderId="34" xfId="0" applyNumberFormat="1" applyFont="1" applyBorder="1" applyAlignment="1">
      <alignment horizontal="left" wrapText="1"/>
    </xf>
    <xf numFmtId="3" fontId="18" fillId="0" borderId="26" xfId="0" applyNumberFormat="1" applyFont="1" applyBorder="1" applyAlignment="1">
      <alignment horizontal="right" vertical="center" wrapText="1"/>
    </xf>
    <xf numFmtId="0" fontId="23" fillId="0" borderId="48" xfId="0" applyNumberFormat="1" applyFont="1" applyFill="1" applyBorder="1" applyAlignment="1" applyProtection="1">
      <alignment horizontal="center"/>
    </xf>
    <xf numFmtId="0" fontId="23" fillId="0" borderId="48" xfId="0" applyNumberFormat="1" applyFont="1" applyFill="1" applyBorder="1" applyAlignment="1" applyProtection="1">
      <alignment wrapText="1"/>
    </xf>
    <xf numFmtId="3" fontId="22" fillId="0" borderId="21" xfId="0" applyNumberFormat="1" applyFont="1" applyFill="1" applyBorder="1" applyAlignment="1" applyProtection="1"/>
    <xf numFmtId="3" fontId="22" fillId="0" borderId="48" xfId="0" applyNumberFormat="1" applyFont="1" applyFill="1" applyBorder="1" applyAlignment="1" applyProtection="1"/>
    <xf numFmtId="3" fontId="23" fillId="0" borderId="22" xfId="0" applyNumberFormat="1" applyFont="1" applyFill="1" applyBorder="1" applyAlignment="1" applyProtection="1"/>
    <xf numFmtId="3" fontId="22" fillId="0" borderId="23" xfId="0" applyNumberFormat="1" applyFont="1" applyFill="1" applyBorder="1" applyAlignment="1" applyProtection="1"/>
    <xf numFmtId="3" fontId="23" fillId="0" borderId="23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" fontId="23" fillId="18" borderId="10" xfId="0" applyNumberFormat="1" applyFont="1" applyFill="1" applyBorder="1" applyAlignment="1" applyProtection="1">
      <alignment horizontal="center" vertical="center" wrapText="1"/>
    </xf>
    <xf numFmtId="3" fontId="22" fillId="0" borderId="22" xfId="0" applyNumberFormat="1" applyFont="1" applyFill="1" applyBorder="1" applyAlignment="1" applyProtection="1"/>
    <xf numFmtId="0" fontId="23" fillId="0" borderId="23" xfId="0" applyNumberFormat="1" applyFont="1" applyFill="1" applyBorder="1" applyAlignment="1" applyProtection="1">
      <alignment horizontal="right"/>
    </xf>
    <xf numFmtId="0" fontId="23" fillId="0" borderId="23" xfId="0" applyNumberFormat="1" applyFont="1" applyFill="1" applyBorder="1" applyAlignment="1" applyProtection="1">
      <alignment horizontal="right" wrapText="1"/>
    </xf>
    <xf numFmtId="0" fontId="22" fillId="0" borderId="23" xfId="0" applyNumberFormat="1" applyFont="1" applyFill="1" applyBorder="1" applyAlignment="1" applyProtection="1">
      <alignment horizontal="right"/>
    </xf>
    <xf numFmtId="0" fontId="22" fillId="0" borderId="49" xfId="0" applyNumberFormat="1" applyFont="1" applyFill="1" applyBorder="1" applyAlignment="1" applyProtection="1">
      <alignment horizontal="center"/>
    </xf>
    <xf numFmtId="0" fontId="22" fillId="0" borderId="49" xfId="0" applyNumberFormat="1" applyFont="1" applyFill="1" applyBorder="1" applyAlignment="1" applyProtection="1">
      <alignment wrapText="1"/>
    </xf>
    <xf numFmtId="3" fontId="23" fillId="0" borderId="49" xfId="0" applyNumberFormat="1" applyFont="1" applyFill="1" applyBorder="1" applyAlignment="1" applyProtection="1"/>
    <xf numFmtId="0" fontId="22" fillId="0" borderId="49" xfId="0" applyNumberFormat="1" applyFont="1" applyFill="1" applyBorder="1" applyAlignment="1" applyProtection="1">
      <alignment horizontal="right"/>
    </xf>
    <xf numFmtId="3" fontId="22" fillId="0" borderId="49" xfId="0" applyNumberFormat="1" applyFont="1" applyFill="1" applyBorder="1" applyAlignment="1" applyProtection="1"/>
    <xf numFmtId="0" fontId="22" fillId="0" borderId="17" xfId="0" applyNumberFormat="1" applyFont="1" applyFill="1" applyBorder="1" applyAlignment="1" applyProtection="1">
      <alignment horizontal="center"/>
    </xf>
    <xf numFmtId="0" fontId="22" fillId="0" borderId="17" xfId="0" applyNumberFormat="1" applyFont="1" applyFill="1" applyBorder="1" applyAlignment="1" applyProtection="1">
      <alignment wrapText="1"/>
    </xf>
    <xf numFmtId="3" fontId="23" fillId="0" borderId="17" xfId="0" applyNumberFormat="1" applyFont="1" applyFill="1" applyBorder="1" applyAlignment="1" applyProtection="1"/>
    <xf numFmtId="3" fontId="22" fillId="0" borderId="17" xfId="0" applyNumberFormat="1" applyFont="1" applyFill="1" applyBorder="1" applyAlignment="1" applyProtection="1"/>
    <xf numFmtId="0" fontId="23" fillId="18" borderId="21" xfId="0" applyNumberFormat="1" applyFont="1" applyFill="1" applyBorder="1" applyAlignment="1" applyProtection="1">
      <alignment horizontal="center" vertical="center" wrapText="1"/>
    </xf>
    <xf numFmtId="3" fontId="23" fillId="18" borderId="21" xfId="0" applyNumberFormat="1" applyFont="1" applyFill="1" applyBorder="1" applyAlignment="1" applyProtection="1">
      <alignment horizontal="center" vertical="center" wrapText="1"/>
    </xf>
    <xf numFmtId="0" fontId="23" fillId="0" borderId="22" xfId="0" applyNumberFormat="1" applyFont="1" applyFill="1" applyBorder="1" applyAlignment="1" applyProtection="1">
      <alignment horizontal="right"/>
    </xf>
    <xf numFmtId="0" fontId="23" fillId="0" borderId="22" xfId="0" applyNumberFormat="1" applyFont="1" applyFill="1" applyBorder="1" applyAlignment="1" applyProtection="1">
      <alignment horizontal="right" wrapText="1"/>
    </xf>
    <xf numFmtId="0" fontId="23" fillId="0" borderId="22" xfId="0" applyNumberFormat="1" applyFont="1" applyFill="1" applyBorder="1" applyAlignment="1" applyProtection="1">
      <alignment wrapText="1"/>
    </xf>
    <xf numFmtId="0" fontId="22" fillId="0" borderId="22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23" fillId="0" borderId="50" xfId="0" applyNumberFormat="1" applyFont="1" applyFill="1" applyBorder="1" applyAlignment="1" applyProtection="1">
      <alignment horizontal="center"/>
    </xf>
    <xf numFmtId="0" fontId="23" fillId="0" borderId="50" xfId="0" applyNumberFormat="1" applyFont="1" applyFill="1" applyBorder="1" applyAlignment="1" applyProtection="1">
      <alignment wrapText="1"/>
    </xf>
    <xf numFmtId="3" fontId="22" fillId="0" borderId="50" xfId="0" applyNumberFormat="1" applyFont="1" applyFill="1" applyBorder="1" applyAlignment="1" applyProtection="1"/>
    <xf numFmtId="0" fontId="23" fillId="18" borderId="22" xfId="0" applyNumberFormat="1" applyFont="1" applyFill="1" applyBorder="1" applyAlignment="1" applyProtection="1">
      <alignment horizontal="center" vertical="center" wrapText="1"/>
    </xf>
    <xf numFmtId="3" fontId="23" fillId="18" borderId="22" xfId="0" applyNumberFormat="1" applyFont="1" applyFill="1" applyBorder="1" applyAlignment="1" applyProtection="1">
      <alignment horizontal="center" vertical="center" wrapText="1"/>
    </xf>
    <xf numFmtId="0" fontId="21" fillId="18" borderId="51" xfId="0" applyNumberFormat="1" applyFont="1" applyFill="1" applyBorder="1" applyAlignment="1" applyProtection="1">
      <alignment horizontal="center"/>
    </xf>
    <xf numFmtId="0" fontId="20" fillId="18" borderId="51" xfId="0" applyNumberFormat="1" applyFont="1" applyFill="1" applyBorder="1" applyAlignment="1" applyProtection="1">
      <alignment wrapText="1"/>
    </xf>
    <xf numFmtId="0" fontId="20" fillId="18" borderId="51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33" fillId="0" borderId="13" xfId="0" applyNumberFormat="1" applyFont="1" applyFill="1" applyBorder="1" applyAlignment="1" applyProtection="1">
      <alignment horizontal="left" wrapText="1"/>
    </xf>
    <xf numFmtId="0" fontId="34" fillId="0" borderId="12" xfId="0" applyNumberFormat="1" applyFont="1" applyFill="1" applyBorder="1" applyAlignment="1" applyProtection="1">
      <alignment wrapText="1"/>
    </xf>
    <xf numFmtId="0" fontId="33" fillId="20" borderId="13" xfId="0" quotePrefix="1" applyNumberFormat="1" applyFont="1" applyFill="1" applyBorder="1" applyAlignment="1" applyProtection="1">
      <alignment horizontal="left" wrapText="1"/>
    </xf>
    <xf numFmtId="0" fontId="34" fillId="20" borderId="12" xfId="0" applyNumberFormat="1" applyFont="1" applyFill="1" applyBorder="1" applyAlignment="1" applyProtection="1">
      <alignment wrapText="1"/>
    </xf>
    <xf numFmtId="0" fontId="33" fillId="0" borderId="13" xfId="0" quotePrefix="1" applyNumberFormat="1" applyFont="1" applyFill="1" applyBorder="1" applyAlignment="1" applyProtection="1">
      <alignment horizontal="left" wrapText="1"/>
    </xf>
    <xf numFmtId="0" fontId="30" fillId="20" borderId="13" xfId="0" applyNumberFormat="1" applyFont="1" applyFill="1" applyBorder="1" applyAlignment="1" applyProtection="1">
      <alignment horizontal="left" wrapText="1"/>
    </xf>
    <xf numFmtId="0" fontId="30" fillId="20" borderId="12" xfId="0" applyNumberFormat="1" applyFont="1" applyFill="1" applyBorder="1" applyAlignment="1" applyProtection="1">
      <alignment horizontal="left" wrapText="1"/>
    </xf>
    <xf numFmtId="0" fontId="30" fillId="20" borderId="44" xfId="0" applyNumberFormat="1" applyFont="1" applyFill="1" applyBorder="1" applyAlignment="1" applyProtection="1">
      <alignment horizontal="left" wrapText="1"/>
    </xf>
    <xf numFmtId="0" fontId="36" fillId="0" borderId="0" xfId="0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33" fillId="20" borderId="13" xfId="0" applyNumberFormat="1" applyFont="1" applyFill="1" applyBorder="1" applyAlignment="1" applyProtection="1">
      <alignment horizontal="left" wrapText="1"/>
    </xf>
    <xf numFmtId="0" fontId="18" fillId="20" borderId="12" xfId="0" applyNumberFormat="1" applyFont="1" applyFill="1" applyBorder="1" applyAlignment="1" applyProtection="1"/>
    <xf numFmtId="0" fontId="18" fillId="0" borderId="12" xfId="0" applyNumberFormat="1" applyFont="1" applyFill="1" applyBorder="1" applyAlignment="1" applyProtection="1"/>
    <xf numFmtId="0" fontId="33" fillId="0" borderId="13" xfId="0" quotePrefix="1" applyFont="1" applyFill="1" applyBorder="1" applyAlignment="1">
      <alignment horizontal="left"/>
    </xf>
    <xf numFmtId="0" fontId="18" fillId="0" borderId="12" xfId="0" applyNumberFormat="1" applyFont="1" applyFill="1" applyBorder="1" applyAlignment="1" applyProtection="1">
      <alignment wrapText="1"/>
    </xf>
    <xf numFmtId="0" fontId="33" fillId="0" borderId="13" xfId="0" quotePrefix="1" applyFont="1" applyBorder="1" applyAlignment="1">
      <alignment horizontal="left"/>
    </xf>
    <xf numFmtId="0" fontId="30" fillId="21" borderId="13" xfId="0" applyNumberFormat="1" applyFont="1" applyFill="1" applyBorder="1" applyAlignment="1" applyProtection="1">
      <alignment horizontal="left" wrapText="1"/>
    </xf>
    <xf numFmtId="0" fontId="30" fillId="21" borderId="12" xfId="0" applyNumberFormat="1" applyFont="1" applyFill="1" applyBorder="1" applyAlignment="1" applyProtection="1">
      <alignment horizontal="left" wrapText="1"/>
    </xf>
    <xf numFmtId="0" fontId="30" fillId="21" borderId="44" xfId="0" applyNumberFormat="1" applyFont="1" applyFill="1" applyBorder="1" applyAlignment="1" applyProtection="1">
      <alignment horizontal="left" wrapText="1"/>
    </xf>
    <xf numFmtId="0" fontId="24" fillId="0" borderId="17" xfId="0" quotePrefix="1" applyNumberFormat="1" applyFont="1" applyFill="1" applyBorder="1" applyAlignment="1" applyProtection="1">
      <alignment horizontal="left" wrapText="1"/>
    </xf>
    <xf numFmtId="0" fontId="31" fillId="0" borderId="17" xfId="0" applyNumberFormat="1" applyFont="1" applyFill="1" applyBorder="1" applyAlignment="1" applyProtection="1">
      <alignment wrapText="1"/>
    </xf>
    <xf numFmtId="0" fontId="33" fillId="0" borderId="45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0" fontId="34" fillId="0" borderId="47" xfId="0" applyFont="1" applyFill="1" applyBorder="1" applyAlignment="1">
      <alignment horizontal="center" vertical="center"/>
    </xf>
    <xf numFmtId="3" fontId="19" fillId="0" borderId="45" xfId="0" applyNumberFormat="1" applyFont="1" applyBorder="1" applyAlignment="1">
      <alignment horizontal="center"/>
    </xf>
    <xf numFmtId="3" fontId="19" fillId="0" borderId="46" xfId="0" applyNumberFormat="1" applyFont="1" applyBorder="1" applyAlignment="1">
      <alignment horizontal="center"/>
    </xf>
    <xf numFmtId="3" fontId="19" fillId="0" borderId="47" xfId="0" applyNumberFormat="1" applyFont="1" applyBorder="1" applyAlignment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686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687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19050</xdr:rowOff>
    </xdr:from>
    <xdr:to>
      <xdr:col>1</xdr:col>
      <xdr:colOff>0</xdr:colOff>
      <xdr:row>20</xdr:row>
      <xdr:rowOff>0</xdr:rowOff>
    </xdr:to>
    <xdr:sp macro="" textlink="">
      <xdr:nvSpPr>
        <xdr:cNvPr id="2688" name="Line 1"/>
        <xdr:cNvSpPr>
          <a:spLocks noChangeShapeType="1"/>
        </xdr:cNvSpPr>
      </xdr:nvSpPr>
      <xdr:spPr bwMode="auto">
        <a:xfrm>
          <a:off x="19050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19050</xdr:rowOff>
    </xdr:from>
    <xdr:to>
      <xdr:col>0</xdr:col>
      <xdr:colOff>1057275</xdr:colOff>
      <xdr:row>20</xdr:row>
      <xdr:rowOff>0</xdr:rowOff>
    </xdr:to>
    <xdr:sp macro="" textlink="">
      <xdr:nvSpPr>
        <xdr:cNvPr id="2689" name="Line 2"/>
        <xdr:cNvSpPr>
          <a:spLocks noChangeShapeType="1"/>
        </xdr:cNvSpPr>
      </xdr:nvSpPr>
      <xdr:spPr bwMode="auto">
        <a:xfrm>
          <a:off x="9525" y="46767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31</xdr:row>
      <xdr:rowOff>19050</xdr:rowOff>
    </xdr:from>
    <xdr:to>
      <xdr:col>1</xdr:col>
      <xdr:colOff>0</xdr:colOff>
      <xdr:row>33</xdr:row>
      <xdr:rowOff>0</xdr:rowOff>
    </xdr:to>
    <xdr:sp macro="" textlink="">
      <xdr:nvSpPr>
        <xdr:cNvPr id="2690" name="Line 1"/>
        <xdr:cNvSpPr>
          <a:spLocks noChangeShapeType="1"/>
        </xdr:cNvSpPr>
      </xdr:nvSpPr>
      <xdr:spPr bwMode="auto">
        <a:xfrm>
          <a:off x="19050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19050</xdr:rowOff>
    </xdr:from>
    <xdr:to>
      <xdr:col>0</xdr:col>
      <xdr:colOff>1057275</xdr:colOff>
      <xdr:row>33</xdr:row>
      <xdr:rowOff>0</xdr:rowOff>
    </xdr:to>
    <xdr:sp macro="" textlink="">
      <xdr:nvSpPr>
        <xdr:cNvPr id="2691" name="Line 2"/>
        <xdr:cNvSpPr>
          <a:spLocks noChangeShapeType="1"/>
        </xdr:cNvSpPr>
      </xdr:nvSpPr>
      <xdr:spPr bwMode="auto">
        <a:xfrm>
          <a:off x="9525" y="8372475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45"/>
  <sheetViews>
    <sheetView view="pageLayout" zoomScaleNormal="100" zoomScaleSheetLayoutView="120" workbookViewId="0">
      <selection activeCell="H19" sqref="H19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61" customWidth="1"/>
    <col min="5" max="5" width="44.7109375" style="3" customWidth="1"/>
    <col min="6" max="6" width="15.85546875" style="3" bestFit="1" customWidth="1"/>
    <col min="7" max="7" width="17.28515625" style="3" customWidth="1"/>
    <col min="8" max="8" width="16.7109375" style="3" customWidth="1"/>
    <col min="9" max="9" width="11.42578125" style="3"/>
    <col min="10" max="10" width="16.28515625" style="3" bestFit="1" customWidth="1"/>
    <col min="11" max="11" width="21.7109375" style="3" bestFit="1" customWidth="1"/>
    <col min="12" max="16384" width="11.42578125" style="3"/>
  </cols>
  <sheetData>
    <row r="2" spans="1:10" ht="15" x14ac:dyDescent="0.25">
      <c r="A2" s="177"/>
      <c r="B2" s="177"/>
      <c r="C2" s="177"/>
      <c r="D2" s="177"/>
      <c r="E2" s="177"/>
      <c r="F2" s="177"/>
      <c r="G2" s="177"/>
      <c r="H2" s="177"/>
    </row>
    <row r="3" spans="1:10" ht="48" customHeight="1" x14ac:dyDescent="0.2">
      <c r="A3" s="178" t="s">
        <v>54</v>
      </c>
      <c r="B3" s="178"/>
      <c r="C3" s="178"/>
      <c r="D3" s="178"/>
      <c r="E3" s="178"/>
      <c r="F3" s="178"/>
      <c r="G3" s="178"/>
      <c r="H3" s="178"/>
    </row>
    <row r="4" spans="1:10" s="48" customFormat="1" ht="26.25" customHeight="1" x14ac:dyDescent="0.2">
      <c r="A4" s="178" t="s">
        <v>30</v>
      </c>
      <c r="B4" s="178"/>
      <c r="C4" s="178"/>
      <c r="D4" s="178"/>
      <c r="E4" s="178"/>
      <c r="F4" s="178"/>
      <c r="G4" s="179"/>
      <c r="H4" s="179"/>
    </row>
    <row r="5" spans="1:10" ht="15.75" customHeight="1" x14ac:dyDescent="0.25">
      <c r="A5" s="49"/>
      <c r="B5" s="50"/>
      <c r="C5" s="50"/>
      <c r="D5" s="50"/>
      <c r="E5" s="50"/>
    </row>
    <row r="6" spans="1:10" ht="27.75" customHeight="1" x14ac:dyDescent="0.25">
      <c r="A6" s="51"/>
      <c r="B6" s="52"/>
      <c r="C6" s="52"/>
      <c r="D6" s="53"/>
      <c r="E6" s="54"/>
      <c r="F6" s="55" t="s">
        <v>44</v>
      </c>
      <c r="G6" s="55" t="s">
        <v>45</v>
      </c>
      <c r="H6" s="56" t="s">
        <v>46</v>
      </c>
      <c r="I6" s="57"/>
    </row>
    <row r="7" spans="1:10" ht="27.75" customHeight="1" x14ac:dyDescent="0.25">
      <c r="A7" s="180" t="s">
        <v>32</v>
      </c>
      <c r="B7" s="172"/>
      <c r="C7" s="172"/>
      <c r="D7" s="172"/>
      <c r="E7" s="181"/>
      <c r="F7" s="70">
        <f>F8+F9</f>
        <v>2764879</v>
      </c>
      <c r="G7" s="70">
        <f>G8+G9</f>
        <v>2778361</v>
      </c>
      <c r="H7" s="70">
        <f>H8+H9</f>
        <v>2756981</v>
      </c>
      <c r="I7" s="68"/>
    </row>
    <row r="8" spans="1:10" ht="22.5" customHeight="1" x14ac:dyDescent="0.25">
      <c r="A8" s="169" t="s">
        <v>0</v>
      </c>
      <c r="B8" s="170"/>
      <c r="C8" s="170"/>
      <c r="D8" s="170"/>
      <c r="E8" s="182"/>
      <c r="F8" s="73">
        <f>SUM('PLAN PRIHODA'!B16:H16)</f>
        <v>2764879</v>
      </c>
      <c r="G8" s="73">
        <v>2778361</v>
      </c>
      <c r="H8" s="73">
        <v>2756981</v>
      </c>
    </row>
    <row r="9" spans="1:10" ht="22.5" customHeight="1" x14ac:dyDescent="0.25">
      <c r="A9" s="183" t="s">
        <v>34</v>
      </c>
      <c r="B9" s="182"/>
      <c r="C9" s="182"/>
      <c r="D9" s="182"/>
      <c r="E9" s="182"/>
      <c r="F9" s="73">
        <v>0</v>
      </c>
      <c r="G9" s="73">
        <v>0</v>
      </c>
      <c r="H9" s="73">
        <v>0</v>
      </c>
    </row>
    <row r="10" spans="1:10" ht="22.5" customHeight="1" x14ac:dyDescent="0.25">
      <c r="A10" s="69" t="s">
        <v>33</v>
      </c>
      <c r="B10" s="72"/>
      <c r="C10" s="72"/>
      <c r="D10" s="72"/>
      <c r="E10" s="72"/>
      <c r="F10" s="70">
        <f>'PLAN RASHODA I IZDATAKA'!C6</f>
        <v>2764879</v>
      </c>
      <c r="G10" s="70">
        <f>'PLAN RASHODA I IZDATAKA'!C135</f>
        <v>2778361</v>
      </c>
      <c r="H10" s="70">
        <f>'PLAN RASHODA I IZDATAKA'!C218</f>
        <v>2756981</v>
      </c>
    </row>
    <row r="11" spans="1:10" ht="22.5" customHeight="1" x14ac:dyDescent="0.25">
      <c r="A11" s="173" t="s">
        <v>1</v>
      </c>
      <c r="B11" s="170"/>
      <c r="C11" s="170"/>
      <c r="D11" s="170"/>
      <c r="E11" s="184"/>
      <c r="F11" s="73">
        <f>F10-F12</f>
        <v>2720330</v>
      </c>
      <c r="G11" s="73">
        <f t="shared" ref="G11:H11" si="0">G10-G12</f>
        <v>2758361</v>
      </c>
      <c r="H11" s="73">
        <f t="shared" si="0"/>
        <v>2731981</v>
      </c>
      <c r="I11" s="38"/>
      <c r="J11" s="38"/>
    </row>
    <row r="12" spans="1:10" ht="22.5" customHeight="1" x14ac:dyDescent="0.25">
      <c r="A12" s="185" t="s">
        <v>38</v>
      </c>
      <c r="B12" s="182"/>
      <c r="C12" s="182"/>
      <c r="D12" s="182"/>
      <c r="E12" s="182"/>
      <c r="F12" s="58">
        <f>'PLAN RASHODA I IZDATAKA'!C56+'PLAN RASHODA I IZDATAKA'!C27</f>
        <v>44549</v>
      </c>
      <c r="G12" s="58">
        <v>20000</v>
      </c>
      <c r="H12" s="59">
        <v>25000</v>
      </c>
      <c r="I12" s="38"/>
      <c r="J12" s="38"/>
    </row>
    <row r="13" spans="1:10" ht="22.5" customHeight="1" x14ac:dyDescent="0.25">
      <c r="A13" s="171" t="s">
        <v>2</v>
      </c>
      <c r="B13" s="172"/>
      <c r="C13" s="172"/>
      <c r="D13" s="172"/>
      <c r="E13" s="172"/>
      <c r="F13" s="71">
        <f>F7-F10</f>
        <v>0</v>
      </c>
      <c r="G13" s="71">
        <f>+G7-G10</f>
        <v>0</v>
      </c>
      <c r="H13" s="71">
        <f>+H7-H10</f>
        <v>0</v>
      </c>
      <c r="J13" s="38"/>
    </row>
    <row r="14" spans="1:10" ht="25.5" customHeight="1" x14ac:dyDescent="0.2">
      <c r="A14" s="178"/>
      <c r="B14" s="167"/>
      <c r="C14" s="167"/>
      <c r="D14" s="167"/>
      <c r="E14" s="167"/>
      <c r="F14" s="168"/>
      <c r="G14" s="168"/>
      <c r="H14" s="168"/>
    </row>
    <row r="15" spans="1:10" ht="27.75" customHeight="1" x14ac:dyDescent="0.25">
      <c r="A15" s="51"/>
      <c r="B15" s="52"/>
      <c r="C15" s="52"/>
      <c r="D15" s="53"/>
      <c r="E15" s="54"/>
      <c r="F15" s="55" t="s">
        <v>44</v>
      </c>
      <c r="G15" s="55" t="s">
        <v>45</v>
      </c>
      <c r="H15" s="56" t="s">
        <v>46</v>
      </c>
      <c r="J15" s="38"/>
    </row>
    <row r="16" spans="1:10" ht="30.75" customHeight="1" x14ac:dyDescent="0.25">
      <c r="A16" s="186" t="s">
        <v>39</v>
      </c>
      <c r="B16" s="187"/>
      <c r="C16" s="187"/>
      <c r="D16" s="187"/>
      <c r="E16" s="188"/>
      <c r="F16" s="74"/>
      <c r="G16" s="74"/>
      <c r="H16" s="75"/>
      <c r="J16" s="38"/>
    </row>
    <row r="17" spans="1:11" ht="34.5" customHeight="1" x14ac:dyDescent="0.25">
      <c r="A17" s="174" t="s">
        <v>40</v>
      </c>
      <c r="B17" s="175"/>
      <c r="C17" s="175"/>
      <c r="D17" s="175"/>
      <c r="E17" s="176"/>
      <c r="F17" s="76">
        <v>0</v>
      </c>
      <c r="G17" s="76">
        <v>0</v>
      </c>
      <c r="H17" s="71">
        <v>0</v>
      </c>
      <c r="J17" s="38"/>
    </row>
    <row r="18" spans="1:11" s="43" customFormat="1" ht="25.5" customHeight="1" x14ac:dyDescent="0.25">
      <c r="A18" s="166"/>
      <c r="B18" s="167"/>
      <c r="C18" s="167"/>
      <c r="D18" s="167"/>
      <c r="E18" s="167"/>
      <c r="F18" s="168"/>
      <c r="G18" s="168"/>
      <c r="H18" s="168"/>
      <c r="J18" s="77"/>
    </row>
    <row r="19" spans="1:11" s="43" customFormat="1" ht="27.75" customHeight="1" x14ac:dyDescent="0.25">
      <c r="A19" s="51"/>
      <c r="B19" s="52"/>
      <c r="C19" s="52"/>
      <c r="D19" s="53"/>
      <c r="E19" s="54"/>
      <c r="F19" s="55" t="s">
        <v>44</v>
      </c>
      <c r="G19" s="55" t="s">
        <v>45</v>
      </c>
      <c r="H19" s="56" t="s">
        <v>46</v>
      </c>
      <c r="J19" s="77"/>
      <c r="K19" s="77"/>
    </row>
    <row r="20" spans="1:11" s="43" customFormat="1" ht="22.5" customHeight="1" x14ac:dyDescent="0.25">
      <c r="A20" s="169" t="s">
        <v>3</v>
      </c>
      <c r="B20" s="170"/>
      <c r="C20" s="170"/>
      <c r="D20" s="170"/>
      <c r="E20" s="170"/>
      <c r="F20" s="58">
        <v>0</v>
      </c>
      <c r="G20" s="58">
        <v>0</v>
      </c>
      <c r="H20" s="58">
        <v>0</v>
      </c>
      <c r="J20" s="77"/>
    </row>
    <row r="21" spans="1:11" s="43" customFormat="1" ht="33.75" customHeight="1" x14ac:dyDescent="0.25">
      <c r="A21" s="169" t="s">
        <v>4</v>
      </c>
      <c r="B21" s="170"/>
      <c r="C21" s="170"/>
      <c r="D21" s="170"/>
      <c r="E21" s="170"/>
      <c r="F21" s="58">
        <v>0</v>
      </c>
      <c r="G21" s="58">
        <v>0</v>
      </c>
      <c r="H21" s="58">
        <v>0</v>
      </c>
    </row>
    <row r="22" spans="1:11" s="43" customFormat="1" ht="22.5" customHeight="1" x14ac:dyDescent="0.25">
      <c r="A22" s="171" t="s">
        <v>5</v>
      </c>
      <c r="B22" s="172"/>
      <c r="C22" s="172"/>
      <c r="D22" s="172"/>
      <c r="E22" s="172"/>
      <c r="F22" s="70">
        <f>F20-F21</f>
        <v>0</v>
      </c>
      <c r="G22" s="70">
        <f>G20-G21</f>
        <v>0</v>
      </c>
      <c r="H22" s="70">
        <f>H20-H21</f>
        <v>0</v>
      </c>
      <c r="J22" s="78"/>
      <c r="K22" s="77"/>
    </row>
    <row r="23" spans="1:11" s="43" customFormat="1" ht="25.5" customHeight="1" x14ac:dyDescent="0.25">
      <c r="A23" s="166"/>
      <c r="B23" s="167"/>
      <c r="C23" s="167"/>
      <c r="D23" s="167"/>
      <c r="E23" s="167"/>
      <c r="F23" s="168"/>
      <c r="G23" s="168"/>
      <c r="H23" s="168"/>
    </row>
    <row r="24" spans="1:11" s="43" customFormat="1" ht="22.5" customHeight="1" x14ac:dyDescent="0.25">
      <c r="A24" s="173" t="s">
        <v>6</v>
      </c>
      <c r="B24" s="170"/>
      <c r="C24" s="170"/>
      <c r="D24" s="170"/>
      <c r="E24" s="170"/>
      <c r="F24" s="58">
        <f>IF((F13+F17+F22)&lt;&gt;0,"NESLAGANJE ZBROJA",(F13+F17+F22))</f>
        <v>0</v>
      </c>
      <c r="G24" s="58">
        <f>IF((G13+G17+G22)&lt;&gt;0,"NESLAGANJE ZBROJA",(G13+G17+G22))</f>
        <v>0</v>
      </c>
      <c r="H24" s="58">
        <f>IF((H13+H17+H22)&lt;&gt;0,"NESLAGANJE ZBROJA",(H13+H17+H22))</f>
        <v>0</v>
      </c>
    </row>
    <row r="25" spans="1:11" s="43" customFormat="1" ht="18" customHeight="1" x14ac:dyDescent="0.25">
      <c r="A25" s="60"/>
      <c r="B25" s="50"/>
      <c r="C25" s="50"/>
      <c r="D25" s="50"/>
      <c r="E25" s="50"/>
    </row>
    <row r="26" spans="1:11" ht="42" customHeight="1" x14ac:dyDescent="0.25">
      <c r="A26" s="164" t="s">
        <v>41</v>
      </c>
      <c r="B26" s="165"/>
      <c r="C26" s="165"/>
      <c r="D26" s="165"/>
      <c r="E26" s="165"/>
      <c r="F26" s="165"/>
      <c r="G26" s="165"/>
      <c r="H26" s="165"/>
    </row>
    <row r="27" spans="1:11" x14ac:dyDescent="0.2">
      <c r="E27" s="79"/>
    </row>
    <row r="31" spans="1:11" x14ac:dyDescent="0.2">
      <c r="F31" s="38"/>
      <c r="G31" s="38"/>
      <c r="H31" s="38"/>
    </row>
    <row r="32" spans="1:11" x14ac:dyDescent="0.2">
      <c r="F32" s="38"/>
      <c r="G32" s="38"/>
      <c r="H32" s="38"/>
    </row>
    <row r="33" spans="5:8" x14ac:dyDescent="0.2">
      <c r="E33" s="80"/>
      <c r="F33" s="40"/>
      <c r="G33" s="40"/>
      <c r="H33" s="40"/>
    </row>
    <row r="34" spans="5:8" x14ac:dyDescent="0.2">
      <c r="E34" s="80"/>
      <c r="F34" s="38"/>
      <c r="G34" s="38"/>
      <c r="H34" s="38"/>
    </row>
    <row r="35" spans="5:8" x14ac:dyDescent="0.2">
      <c r="E35" s="80"/>
      <c r="F35" s="38"/>
      <c r="G35" s="38"/>
      <c r="H35" s="38"/>
    </row>
    <row r="36" spans="5:8" x14ac:dyDescent="0.2">
      <c r="E36" s="80"/>
      <c r="F36" s="38"/>
      <c r="G36" s="38"/>
      <c r="H36" s="38"/>
    </row>
    <row r="37" spans="5:8" x14ac:dyDescent="0.2">
      <c r="E37" s="80"/>
      <c r="F37" s="38"/>
      <c r="G37" s="38"/>
      <c r="H37" s="38"/>
    </row>
    <row r="38" spans="5:8" x14ac:dyDescent="0.2">
      <c r="E38" s="80"/>
    </row>
    <row r="43" spans="5:8" x14ac:dyDescent="0.2">
      <c r="F43" s="38"/>
    </row>
    <row r="44" spans="5:8" x14ac:dyDescent="0.2">
      <c r="F44" s="38"/>
    </row>
    <row r="45" spans="5:8" x14ac:dyDescent="0.2">
      <c r="F45" s="38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zoomScaleNormal="100" zoomScaleSheetLayoutView="120" workbookViewId="0">
      <selection activeCell="B30" sqref="B30:H30"/>
    </sheetView>
  </sheetViews>
  <sheetFormatPr defaultColWidth="11.42578125" defaultRowHeight="12.75" x14ac:dyDescent="0.2"/>
  <cols>
    <col min="1" max="1" width="16" style="13" customWidth="1"/>
    <col min="2" max="3" width="17.5703125" style="13" customWidth="1"/>
    <col min="4" max="4" width="17.5703125" style="44" customWidth="1"/>
    <col min="5" max="8" width="17.5703125" style="3" customWidth="1"/>
    <col min="9" max="9" width="7.85546875" style="3" customWidth="1"/>
    <col min="10" max="10" width="14.28515625" style="3" customWidth="1"/>
    <col min="11" max="11" width="7.85546875" style="3" customWidth="1"/>
    <col min="12" max="16384" width="11.42578125" style="3"/>
  </cols>
  <sheetData>
    <row r="1" spans="1:8" ht="24" customHeight="1" x14ac:dyDescent="0.2">
      <c r="A1" s="178" t="s">
        <v>55</v>
      </c>
      <c r="B1" s="178"/>
      <c r="C1" s="178"/>
      <c r="D1" s="178"/>
      <c r="E1" s="178"/>
      <c r="F1" s="178"/>
      <c r="G1" s="178"/>
      <c r="H1" s="178"/>
    </row>
    <row r="2" spans="1:8" s="1" customFormat="1" ht="13.5" thickBot="1" x14ac:dyDescent="0.25">
      <c r="A2" s="9"/>
      <c r="H2" s="10" t="s">
        <v>7</v>
      </c>
    </row>
    <row r="3" spans="1:8" s="1" customFormat="1" ht="26.25" customHeight="1" thickBot="1" x14ac:dyDescent="0.25">
      <c r="A3" s="64" t="s">
        <v>8</v>
      </c>
      <c r="B3" s="191" t="s">
        <v>36</v>
      </c>
      <c r="C3" s="192"/>
      <c r="D3" s="192"/>
      <c r="E3" s="192"/>
      <c r="F3" s="192"/>
      <c r="G3" s="192"/>
      <c r="H3" s="193"/>
    </row>
    <row r="4" spans="1:8" s="1" customFormat="1" ht="90" thickBot="1" x14ac:dyDescent="0.25">
      <c r="A4" s="65" t="s">
        <v>53</v>
      </c>
      <c r="B4" s="82" t="s">
        <v>9</v>
      </c>
      <c r="C4" s="83" t="s">
        <v>10</v>
      </c>
      <c r="D4" s="83" t="s">
        <v>11</v>
      </c>
      <c r="E4" s="83" t="s">
        <v>12</v>
      </c>
      <c r="F4" s="83" t="s">
        <v>13</v>
      </c>
      <c r="G4" s="83" t="s">
        <v>35</v>
      </c>
      <c r="H4" s="84" t="s">
        <v>15</v>
      </c>
    </row>
    <row r="5" spans="1:8" s="1" customFormat="1" ht="12.75" customHeight="1" x14ac:dyDescent="0.2">
      <c r="A5" s="97">
        <v>634</v>
      </c>
      <c r="B5" s="98"/>
      <c r="C5" s="99"/>
      <c r="D5" s="100"/>
      <c r="E5" s="125">
        <v>14480</v>
      </c>
      <c r="F5" s="101"/>
      <c r="G5" s="102"/>
      <c r="H5" s="103"/>
    </row>
    <row r="6" spans="1:8" s="1" customFormat="1" x14ac:dyDescent="0.2">
      <c r="A6" s="104">
        <v>636</v>
      </c>
      <c r="B6" s="105"/>
      <c r="C6" s="106"/>
      <c r="D6" s="106"/>
      <c r="E6" s="106">
        <f>'PLAN RASHODA I IZDATAKA'!G6-'PLAN PRIHODA'!E5</f>
        <v>2524027</v>
      </c>
      <c r="F6" s="106"/>
      <c r="G6" s="107"/>
      <c r="H6" s="108"/>
    </row>
    <row r="7" spans="1:8" s="1" customFormat="1" x14ac:dyDescent="0.2">
      <c r="A7" s="104">
        <v>638</v>
      </c>
      <c r="B7" s="105"/>
      <c r="C7" s="106"/>
      <c r="D7" s="106"/>
      <c r="E7" s="106"/>
      <c r="F7" s="106"/>
      <c r="G7" s="107"/>
      <c r="H7" s="108"/>
    </row>
    <row r="8" spans="1:8" s="1" customFormat="1" x14ac:dyDescent="0.2">
      <c r="A8" s="104">
        <v>651</v>
      </c>
      <c r="B8" s="105"/>
      <c r="C8" s="106"/>
      <c r="D8" s="106"/>
      <c r="E8" s="106"/>
      <c r="F8" s="106"/>
      <c r="G8" s="107"/>
      <c r="H8" s="108"/>
    </row>
    <row r="9" spans="1:8" s="1" customFormat="1" x14ac:dyDescent="0.2">
      <c r="A9" s="104">
        <v>652</v>
      </c>
      <c r="B9" s="105"/>
      <c r="C9" s="106"/>
      <c r="D9" s="106">
        <f>'PLAN RASHODA I IZDATAKA'!F6</f>
        <v>22830</v>
      </c>
      <c r="E9" s="106"/>
      <c r="F9" s="106"/>
      <c r="G9" s="107"/>
      <c r="H9" s="108"/>
    </row>
    <row r="10" spans="1:8" s="1" customFormat="1" x14ac:dyDescent="0.2">
      <c r="A10" s="104">
        <v>653</v>
      </c>
      <c r="B10" s="105"/>
      <c r="C10" s="106"/>
      <c r="D10" s="106"/>
      <c r="E10" s="106"/>
      <c r="F10" s="106"/>
      <c r="G10" s="107"/>
      <c r="H10" s="108"/>
    </row>
    <row r="11" spans="1:8" s="1" customFormat="1" x14ac:dyDescent="0.2">
      <c r="A11" s="104">
        <v>661</v>
      </c>
      <c r="B11" s="105"/>
      <c r="C11" s="106"/>
      <c r="D11" s="106"/>
      <c r="E11" s="106"/>
      <c r="F11" s="106"/>
      <c r="G11" s="107"/>
      <c r="H11" s="108"/>
    </row>
    <row r="12" spans="1:8" s="1" customFormat="1" x14ac:dyDescent="0.2">
      <c r="A12" s="104">
        <v>663</v>
      </c>
      <c r="B12" s="105"/>
      <c r="C12" s="106"/>
      <c r="D12" s="106"/>
      <c r="E12" s="106"/>
      <c r="F12" s="106"/>
      <c r="G12" s="107"/>
      <c r="H12" s="108"/>
    </row>
    <row r="13" spans="1:8" s="1" customFormat="1" x14ac:dyDescent="0.2">
      <c r="A13" s="117">
        <v>671</v>
      </c>
      <c r="B13" s="118">
        <f>'PLAN RASHODA I IZDATAKA'!D6</f>
        <v>203542</v>
      </c>
      <c r="C13" s="119"/>
      <c r="D13" s="119"/>
      <c r="E13" s="119"/>
      <c r="F13" s="119"/>
      <c r="G13" s="120"/>
      <c r="H13" s="121"/>
    </row>
    <row r="14" spans="1:8" s="1" customFormat="1" x14ac:dyDescent="0.2">
      <c r="A14" s="117">
        <v>673</v>
      </c>
      <c r="B14" s="118"/>
      <c r="C14" s="119"/>
      <c r="D14" s="119"/>
      <c r="E14" s="119"/>
      <c r="F14" s="119"/>
      <c r="G14" s="120"/>
      <c r="H14" s="121"/>
    </row>
    <row r="15" spans="1:8" s="1" customFormat="1" ht="13.5" thickBot="1" x14ac:dyDescent="0.25">
      <c r="A15" s="124">
        <v>922</v>
      </c>
      <c r="B15" s="110"/>
      <c r="C15" s="111"/>
      <c r="D15" s="111"/>
      <c r="E15" s="111"/>
      <c r="F15" s="111"/>
      <c r="G15" s="112"/>
      <c r="H15" s="113"/>
    </row>
    <row r="16" spans="1:8" s="1" customFormat="1" ht="30" customHeight="1" thickBot="1" x14ac:dyDescent="0.25">
      <c r="A16" s="11" t="s">
        <v>16</v>
      </c>
      <c r="B16" s="114">
        <f t="shared" ref="B16:H16" si="0">SUM(B5:B15)</f>
        <v>203542</v>
      </c>
      <c r="C16" s="115">
        <f t="shared" si="0"/>
        <v>0</v>
      </c>
      <c r="D16" s="115">
        <f t="shared" si="0"/>
        <v>22830</v>
      </c>
      <c r="E16" s="115">
        <f t="shared" si="0"/>
        <v>2538507</v>
      </c>
      <c r="F16" s="115">
        <f t="shared" si="0"/>
        <v>0</v>
      </c>
      <c r="G16" s="115">
        <f t="shared" si="0"/>
        <v>0</v>
      </c>
      <c r="H16" s="116">
        <f t="shared" si="0"/>
        <v>0</v>
      </c>
    </row>
    <row r="17" spans="1:8" s="1" customFormat="1" ht="28.5" customHeight="1" thickBot="1" x14ac:dyDescent="0.25">
      <c r="A17" s="11" t="s">
        <v>37</v>
      </c>
      <c r="B17" s="194">
        <f>SUM(B16:H16)</f>
        <v>2764879</v>
      </c>
      <c r="C17" s="195"/>
      <c r="D17" s="195"/>
      <c r="E17" s="195"/>
      <c r="F17" s="195"/>
      <c r="G17" s="195"/>
      <c r="H17" s="196"/>
    </row>
    <row r="18" spans="1:8" ht="13.5" thickBot="1" x14ac:dyDescent="0.25">
      <c r="A18" s="6"/>
      <c r="B18" s="6"/>
      <c r="C18" s="6"/>
      <c r="D18" s="7"/>
      <c r="E18" s="12"/>
      <c r="H18" s="10"/>
    </row>
    <row r="19" spans="1:8" ht="26.25" customHeight="1" thickBot="1" x14ac:dyDescent="0.25">
      <c r="A19" s="66" t="s">
        <v>8</v>
      </c>
      <c r="B19" s="191" t="s">
        <v>42</v>
      </c>
      <c r="C19" s="192"/>
      <c r="D19" s="192"/>
      <c r="E19" s="192"/>
      <c r="F19" s="192"/>
      <c r="G19" s="192"/>
      <c r="H19" s="193"/>
    </row>
    <row r="20" spans="1:8" ht="90" thickBot="1" x14ac:dyDescent="0.25">
      <c r="A20" s="67" t="s">
        <v>53</v>
      </c>
      <c r="B20" s="82" t="s">
        <v>9</v>
      </c>
      <c r="C20" s="83" t="s">
        <v>10</v>
      </c>
      <c r="D20" s="83" t="s">
        <v>11</v>
      </c>
      <c r="E20" s="83" t="s">
        <v>12</v>
      </c>
      <c r="F20" s="83" t="s">
        <v>13</v>
      </c>
      <c r="G20" s="83" t="s">
        <v>35</v>
      </c>
      <c r="H20" s="84" t="s">
        <v>15</v>
      </c>
    </row>
    <row r="21" spans="1:8" x14ac:dyDescent="0.2">
      <c r="A21" s="97">
        <v>63</v>
      </c>
      <c r="B21" s="98"/>
      <c r="C21" s="99"/>
      <c r="D21" s="100"/>
      <c r="E21" s="125">
        <f>'PLAN RASHODA I IZDATAKA'!G135</f>
        <v>2375308</v>
      </c>
      <c r="F21" s="101"/>
      <c r="G21" s="102"/>
      <c r="H21" s="103"/>
    </row>
    <row r="22" spans="1:8" x14ac:dyDescent="0.2">
      <c r="A22" s="104">
        <v>65</v>
      </c>
      <c r="B22" s="105"/>
      <c r="C22" s="106"/>
      <c r="D22" s="106">
        <f>'PLAN RASHODA I IZDATAKA'!F135</f>
        <v>20140</v>
      </c>
      <c r="E22" s="106"/>
      <c r="F22" s="106"/>
      <c r="G22" s="107"/>
      <c r="H22" s="108"/>
    </row>
    <row r="23" spans="1:8" x14ac:dyDescent="0.2">
      <c r="A23" s="104">
        <v>66</v>
      </c>
      <c r="B23" s="105"/>
      <c r="C23" s="106"/>
      <c r="D23" s="106"/>
      <c r="E23" s="106"/>
      <c r="F23" s="106"/>
      <c r="G23" s="107"/>
      <c r="H23" s="108"/>
    </row>
    <row r="24" spans="1:8" x14ac:dyDescent="0.2">
      <c r="A24" s="104">
        <v>67</v>
      </c>
      <c r="B24" s="105">
        <f>'PLAN RASHODA I IZDATAKA'!D135</f>
        <v>382913</v>
      </c>
      <c r="C24" s="106"/>
      <c r="D24" s="106"/>
      <c r="E24" s="106"/>
      <c r="F24" s="106"/>
      <c r="G24" s="107"/>
      <c r="H24" s="108"/>
    </row>
    <row r="25" spans="1:8" x14ac:dyDescent="0.2">
      <c r="A25" s="104">
        <v>92</v>
      </c>
      <c r="B25" s="105"/>
      <c r="C25" s="106"/>
      <c r="D25" s="106"/>
      <c r="E25" s="106"/>
      <c r="F25" s="106"/>
      <c r="G25" s="107"/>
      <c r="H25" s="108"/>
    </row>
    <row r="26" spans="1:8" x14ac:dyDescent="0.2">
      <c r="A26" s="104"/>
      <c r="B26" s="105"/>
      <c r="C26" s="106"/>
      <c r="D26" s="106"/>
      <c r="E26" s="106"/>
      <c r="F26" s="106"/>
      <c r="G26" s="107"/>
      <c r="H26" s="108"/>
    </row>
    <row r="27" spans="1:8" x14ac:dyDescent="0.2">
      <c r="A27" s="104"/>
      <c r="B27" s="105"/>
      <c r="C27" s="106"/>
      <c r="D27" s="106"/>
      <c r="E27" s="106"/>
      <c r="F27" s="106"/>
      <c r="G27" s="107"/>
      <c r="H27" s="108"/>
    </row>
    <row r="28" spans="1:8" ht="13.5" thickBot="1" x14ac:dyDescent="0.25">
      <c r="A28" s="109"/>
      <c r="B28" s="110"/>
      <c r="C28" s="111"/>
      <c r="D28" s="111"/>
      <c r="E28" s="111"/>
      <c r="F28" s="111"/>
      <c r="G28" s="112"/>
      <c r="H28" s="113"/>
    </row>
    <row r="29" spans="1:8" s="1" customFormat="1" ht="30" customHeight="1" thickBot="1" x14ac:dyDescent="0.25">
      <c r="A29" s="11" t="s">
        <v>16</v>
      </c>
      <c r="B29" s="114">
        <f>SUM(B21:B28)</f>
        <v>382913</v>
      </c>
      <c r="C29" s="114">
        <f t="shared" ref="C29:H29" si="1">SUM(C21:C28)</f>
        <v>0</v>
      </c>
      <c r="D29" s="114">
        <f t="shared" si="1"/>
        <v>20140</v>
      </c>
      <c r="E29" s="114">
        <f t="shared" si="1"/>
        <v>2375308</v>
      </c>
      <c r="F29" s="114">
        <f t="shared" si="1"/>
        <v>0</v>
      </c>
      <c r="G29" s="114">
        <f t="shared" si="1"/>
        <v>0</v>
      </c>
      <c r="H29" s="114">
        <f t="shared" si="1"/>
        <v>0</v>
      </c>
    </row>
    <row r="30" spans="1:8" s="1" customFormat="1" ht="28.5" customHeight="1" thickBot="1" x14ac:dyDescent="0.25">
      <c r="A30" s="11" t="s">
        <v>43</v>
      </c>
      <c r="B30" s="194">
        <f>SUM(B29:H29)</f>
        <v>2778361</v>
      </c>
      <c r="C30" s="195"/>
      <c r="D30" s="195"/>
      <c r="E30" s="195"/>
      <c r="F30" s="195"/>
      <c r="G30" s="195"/>
      <c r="H30" s="196"/>
    </row>
    <row r="31" spans="1:8" ht="13.5" thickBot="1" x14ac:dyDescent="0.25">
      <c r="D31" s="14"/>
      <c r="E31" s="15"/>
    </row>
    <row r="32" spans="1:8" ht="26.25" customHeight="1" thickBot="1" x14ac:dyDescent="0.25">
      <c r="A32" s="66" t="s">
        <v>8</v>
      </c>
      <c r="B32" s="191" t="s">
        <v>47</v>
      </c>
      <c r="C32" s="192"/>
      <c r="D32" s="192"/>
      <c r="E32" s="192"/>
      <c r="F32" s="192"/>
      <c r="G32" s="192"/>
      <c r="H32" s="193"/>
    </row>
    <row r="33" spans="1:8" ht="90" thickBot="1" x14ac:dyDescent="0.25">
      <c r="A33" s="67" t="s">
        <v>53</v>
      </c>
      <c r="B33" s="82" t="s">
        <v>9</v>
      </c>
      <c r="C33" s="83" t="s">
        <v>10</v>
      </c>
      <c r="D33" s="83" t="s">
        <v>11</v>
      </c>
      <c r="E33" s="83" t="s">
        <v>12</v>
      </c>
      <c r="F33" s="83" t="s">
        <v>13</v>
      </c>
      <c r="G33" s="83" t="s">
        <v>35</v>
      </c>
      <c r="H33" s="84" t="s">
        <v>15</v>
      </c>
    </row>
    <row r="34" spans="1:8" x14ac:dyDescent="0.2">
      <c r="A34" s="97">
        <v>63</v>
      </c>
      <c r="B34" s="98"/>
      <c r="C34" s="99"/>
      <c r="D34" s="100"/>
      <c r="E34" s="125">
        <f>'PLAN RASHODA I IZDATAKA'!G218</f>
        <v>2349768</v>
      </c>
      <c r="F34" s="101"/>
      <c r="G34" s="102"/>
      <c r="H34" s="103"/>
    </row>
    <row r="35" spans="1:8" x14ac:dyDescent="0.2">
      <c r="A35" s="104">
        <v>65</v>
      </c>
      <c r="B35" s="105"/>
      <c r="C35" s="106"/>
      <c r="D35" s="106">
        <f>'PLAN RASHODA I IZDATAKA'!F218</f>
        <v>19300</v>
      </c>
      <c r="E35" s="106"/>
      <c r="F35" s="106"/>
      <c r="G35" s="107"/>
      <c r="H35" s="108"/>
    </row>
    <row r="36" spans="1:8" x14ac:dyDescent="0.2">
      <c r="A36" s="104">
        <v>66</v>
      </c>
      <c r="B36" s="105"/>
      <c r="C36" s="106"/>
      <c r="D36" s="106"/>
      <c r="E36" s="106"/>
      <c r="F36" s="106"/>
      <c r="G36" s="107"/>
      <c r="H36" s="108"/>
    </row>
    <row r="37" spans="1:8" x14ac:dyDescent="0.2">
      <c r="A37" s="104">
        <v>67</v>
      </c>
      <c r="B37" s="105">
        <f>'PLAN RASHODA I IZDATAKA'!D218</f>
        <v>387913</v>
      </c>
      <c r="C37" s="106"/>
      <c r="D37" s="106"/>
      <c r="E37" s="106"/>
      <c r="F37" s="106"/>
      <c r="G37" s="107"/>
      <c r="H37" s="108"/>
    </row>
    <row r="38" spans="1:8" x14ac:dyDescent="0.2">
      <c r="A38" s="104">
        <v>92</v>
      </c>
      <c r="B38" s="105"/>
      <c r="C38" s="106"/>
      <c r="D38" s="106"/>
      <c r="E38" s="106"/>
      <c r="F38" s="106"/>
      <c r="G38" s="107"/>
      <c r="H38" s="108"/>
    </row>
    <row r="39" spans="1:8" ht="13.5" customHeight="1" x14ac:dyDescent="0.2">
      <c r="A39" s="104"/>
      <c r="B39" s="105"/>
      <c r="C39" s="106"/>
      <c r="D39" s="106"/>
      <c r="E39" s="106"/>
      <c r="F39" s="106"/>
      <c r="G39" s="107"/>
      <c r="H39" s="108"/>
    </row>
    <row r="40" spans="1:8" ht="13.5" customHeight="1" x14ac:dyDescent="0.2">
      <c r="A40" s="104"/>
      <c r="B40" s="105"/>
      <c r="C40" s="106"/>
      <c r="D40" s="106"/>
      <c r="E40" s="106"/>
      <c r="F40" s="106"/>
      <c r="G40" s="107"/>
      <c r="H40" s="108"/>
    </row>
    <row r="41" spans="1:8" ht="13.5" customHeight="1" thickBot="1" x14ac:dyDescent="0.25">
      <c r="A41" s="109"/>
      <c r="B41" s="110"/>
      <c r="C41" s="111"/>
      <c r="D41" s="111"/>
      <c r="E41" s="111"/>
      <c r="F41" s="111"/>
      <c r="G41" s="112"/>
      <c r="H41" s="113"/>
    </row>
    <row r="42" spans="1:8" s="1" customFormat="1" ht="30" customHeight="1" thickBot="1" x14ac:dyDescent="0.25">
      <c r="A42" s="11" t="s">
        <v>16</v>
      </c>
      <c r="B42" s="114">
        <f>SUM(B34:B41)</f>
        <v>387913</v>
      </c>
      <c r="C42" s="114">
        <f t="shared" ref="C42:H42" si="2">SUM(C34:C41)</f>
        <v>0</v>
      </c>
      <c r="D42" s="114">
        <f t="shared" si="2"/>
        <v>19300</v>
      </c>
      <c r="E42" s="114">
        <f t="shared" si="2"/>
        <v>2349768</v>
      </c>
      <c r="F42" s="114">
        <f t="shared" si="2"/>
        <v>0</v>
      </c>
      <c r="G42" s="114">
        <f t="shared" si="2"/>
        <v>0</v>
      </c>
      <c r="H42" s="114">
        <f t="shared" si="2"/>
        <v>0</v>
      </c>
    </row>
    <row r="43" spans="1:8" s="1" customFormat="1" ht="28.5" customHeight="1" thickBot="1" x14ac:dyDescent="0.25">
      <c r="A43" s="11" t="s">
        <v>48</v>
      </c>
      <c r="B43" s="194">
        <f>SUM(B42:H42)</f>
        <v>2756981</v>
      </c>
      <c r="C43" s="195"/>
      <c r="D43" s="195"/>
      <c r="E43" s="195"/>
      <c r="F43" s="195"/>
      <c r="G43" s="195"/>
      <c r="H43" s="196"/>
    </row>
    <row r="44" spans="1:8" ht="13.5" customHeight="1" x14ac:dyDescent="0.2">
      <c r="C44" s="16"/>
      <c r="D44" s="14"/>
      <c r="E44" s="17"/>
    </row>
    <row r="45" spans="1:8" ht="13.5" customHeight="1" x14ac:dyDescent="0.2">
      <c r="C45" s="16"/>
      <c r="D45" s="18"/>
      <c r="E45" s="19"/>
    </row>
    <row r="46" spans="1:8" ht="13.5" customHeight="1" x14ac:dyDescent="0.2">
      <c r="D46" s="20"/>
      <c r="E46" s="21"/>
    </row>
    <row r="47" spans="1:8" ht="13.5" customHeight="1" x14ac:dyDescent="0.2">
      <c r="D47" s="22"/>
      <c r="E47" s="23"/>
    </row>
    <row r="48" spans="1:8" ht="13.5" customHeight="1" x14ac:dyDescent="0.2">
      <c r="D48" s="14"/>
      <c r="E48" s="15"/>
    </row>
    <row r="49" spans="2:5" ht="28.5" customHeight="1" x14ac:dyDescent="0.2">
      <c r="B49" s="154"/>
      <c r="C49" s="16"/>
      <c r="D49" s="14"/>
      <c r="E49" s="24"/>
    </row>
    <row r="50" spans="2:5" ht="13.5" customHeight="1" x14ac:dyDescent="0.2">
      <c r="C50" s="16"/>
      <c r="D50" s="14"/>
      <c r="E50" s="19"/>
    </row>
    <row r="51" spans="2:5" ht="13.5" customHeight="1" x14ac:dyDescent="0.2">
      <c r="D51" s="14"/>
      <c r="E51" s="15"/>
    </row>
    <row r="52" spans="2:5" ht="13.5" customHeight="1" x14ac:dyDescent="0.2">
      <c r="D52" s="14"/>
      <c r="E52" s="23"/>
    </row>
    <row r="53" spans="2:5" ht="13.5" customHeight="1" x14ac:dyDescent="0.2">
      <c r="D53" s="14"/>
      <c r="E53" s="15"/>
    </row>
    <row r="54" spans="2:5" ht="22.5" customHeight="1" x14ac:dyDescent="0.2">
      <c r="D54" s="14"/>
      <c r="E54" s="25"/>
    </row>
    <row r="55" spans="2:5" ht="13.5" customHeight="1" x14ac:dyDescent="0.2">
      <c r="D55" s="20"/>
      <c r="E55" s="21"/>
    </row>
    <row r="56" spans="2:5" ht="13.5" customHeight="1" x14ac:dyDescent="0.2">
      <c r="B56" s="16"/>
      <c r="D56" s="20"/>
      <c r="E56" s="26"/>
    </row>
    <row r="57" spans="2:5" ht="13.5" customHeight="1" x14ac:dyDescent="0.2">
      <c r="C57" s="16"/>
      <c r="D57" s="20"/>
      <c r="E57" s="27"/>
    </row>
    <row r="58" spans="2:5" ht="13.5" customHeight="1" x14ac:dyDescent="0.2">
      <c r="C58" s="16"/>
      <c r="D58" s="22"/>
      <c r="E58" s="19"/>
    </row>
    <row r="59" spans="2:5" ht="13.5" customHeight="1" x14ac:dyDescent="0.2">
      <c r="D59" s="14"/>
      <c r="E59" s="15"/>
    </row>
    <row r="60" spans="2:5" ht="13.5" customHeight="1" x14ac:dyDescent="0.2">
      <c r="B60" s="16"/>
      <c r="D60" s="14"/>
      <c r="E60" s="17"/>
    </row>
    <row r="61" spans="2:5" ht="13.5" customHeight="1" x14ac:dyDescent="0.2">
      <c r="C61" s="16"/>
      <c r="D61" s="14"/>
      <c r="E61" s="26"/>
    </row>
    <row r="62" spans="2:5" ht="13.5" customHeight="1" x14ac:dyDescent="0.2">
      <c r="C62" s="16"/>
      <c r="D62" s="22"/>
      <c r="E62" s="19"/>
    </row>
    <row r="63" spans="2:5" ht="13.5" customHeight="1" x14ac:dyDescent="0.2">
      <c r="D63" s="20"/>
      <c r="E63" s="15"/>
    </row>
    <row r="64" spans="2:5" ht="13.5" customHeight="1" x14ac:dyDescent="0.2">
      <c r="C64" s="16"/>
      <c r="D64" s="20"/>
      <c r="E64" s="26"/>
    </row>
    <row r="65" spans="1:5" ht="22.5" customHeight="1" x14ac:dyDescent="0.2">
      <c r="D65" s="22"/>
      <c r="E65" s="25"/>
    </row>
    <row r="66" spans="1:5" ht="13.5" customHeight="1" x14ac:dyDescent="0.2">
      <c r="D66" s="14"/>
      <c r="E66" s="15"/>
    </row>
    <row r="67" spans="1:5" ht="13.5" customHeight="1" x14ac:dyDescent="0.2">
      <c r="D67" s="22"/>
      <c r="E67" s="19"/>
    </row>
    <row r="68" spans="1:5" ht="13.5" customHeight="1" x14ac:dyDescent="0.2">
      <c r="D68" s="14"/>
      <c r="E68" s="15"/>
    </row>
    <row r="69" spans="1:5" ht="13.5" customHeight="1" x14ac:dyDescent="0.2">
      <c r="D69" s="14"/>
      <c r="E69" s="15"/>
    </row>
    <row r="70" spans="1:5" ht="13.5" customHeight="1" x14ac:dyDescent="0.2">
      <c r="A70" s="16"/>
      <c r="D70" s="28"/>
      <c r="E70" s="26"/>
    </row>
    <row r="71" spans="1:5" ht="13.5" customHeight="1" x14ac:dyDescent="0.2">
      <c r="B71" s="16"/>
      <c r="C71" s="16"/>
      <c r="D71" s="29"/>
      <c r="E71" s="26"/>
    </row>
    <row r="72" spans="1:5" ht="13.5" customHeight="1" x14ac:dyDescent="0.2">
      <c r="B72" s="16"/>
      <c r="C72" s="16"/>
      <c r="D72" s="29"/>
      <c r="E72" s="17"/>
    </row>
    <row r="73" spans="1:5" ht="13.5" customHeight="1" x14ac:dyDescent="0.2">
      <c r="B73" s="16"/>
      <c r="C73" s="16"/>
      <c r="D73" s="22"/>
      <c r="E73" s="23"/>
    </row>
    <row r="74" spans="1:5" x14ac:dyDescent="0.2">
      <c r="D74" s="14"/>
      <c r="E74" s="15"/>
    </row>
    <row r="75" spans="1:5" x14ac:dyDescent="0.2">
      <c r="B75" s="16"/>
      <c r="D75" s="14"/>
      <c r="E75" s="26"/>
    </row>
    <row r="76" spans="1:5" x14ac:dyDescent="0.2">
      <c r="C76" s="16"/>
      <c r="D76" s="14"/>
      <c r="E76" s="17"/>
    </row>
    <row r="77" spans="1:5" x14ac:dyDescent="0.2">
      <c r="C77" s="16"/>
      <c r="D77" s="22"/>
      <c r="E77" s="19"/>
    </row>
    <row r="78" spans="1:5" x14ac:dyDescent="0.2">
      <c r="D78" s="14"/>
      <c r="E78" s="15"/>
    </row>
    <row r="79" spans="1:5" x14ac:dyDescent="0.2">
      <c r="D79" s="14"/>
      <c r="E79" s="15"/>
    </row>
    <row r="80" spans="1:5" x14ac:dyDescent="0.2">
      <c r="D80" s="30"/>
      <c r="E80" s="31"/>
    </row>
    <row r="81" spans="1:5" x14ac:dyDescent="0.2">
      <c r="D81" s="14"/>
      <c r="E81" s="15"/>
    </row>
    <row r="82" spans="1:5" x14ac:dyDescent="0.2">
      <c r="D82" s="14"/>
      <c r="E82" s="15"/>
    </row>
    <row r="83" spans="1:5" x14ac:dyDescent="0.2">
      <c r="D83" s="14"/>
      <c r="E83" s="15"/>
    </row>
    <row r="84" spans="1:5" x14ac:dyDescent="0.2">
      <c r="D84" s="22"/>
      <c r="E84" s="19"/>
    </row>
    <row r="85" spans="1:5" x14ac:dyDescent="0.2">
      <c r="D85" s="14"/>
      <c r="E85" s="15"/>
    </row>
    <row r="86" spans="1:5" x14ac:dyDescent="0.2">
      <c r="D86" s="22"/>
      <c r="E86" s="19"/>
    </row>
    <row r="87" spans="1:5" x14ac:dyDescent="0.2">
      <c r="D87" s="14"/>
      <c r="E87" s="15"/>
    </row>
    <row r="88" spans="1:5" x14ac:dyDescent="0.2">
      <c r="D88" s="14"/>
      <c r="E88" s="15"/>
    </row>
    <row r="89" spans="1:5" x14ac:dyDescent="0.2">
      <c r="D89" s="14"/>
      <c r="E89" s="15"/>
    </row>
    <row r="90" spans="1:5" x14ac:dyDescent="0.2">
      <c r="D90" s="14"/>
      <c r="E90" s="15"/>
    </row>
    <row r="91" spans="1:5" ht="28.5" customHeight="1" x14ac:dyDescent="0.2">
      <c r="A91" s="32"/>
      <c r="B91" s="32"/>
      <c r="C91" s="32"/>
      <c r="D91" s="33"/>
      <c r="E91" s="34"/>
    </row>
    <row r="92" spans="1:5" x14ac:dyDescent="0.2">
      <c r="C92" s="16"/>
      <c r="D92" s="14"/>
      <c r="E92" s="17"/>
    </row>
    <row r="93" spans="1:5" x14ac:dyDescent="0.2">
      <c r="D93" s="35"/>
      <c r="E93" s="36"/>
    </row>
    <row r="94" spans="1:5" x14ac:dyDescent="0.2">
      <c r="D94" s="14"/>
      <c r="E94" s="15"/>
    </row>
    <row r="95" spans="1:5" x14ac:dyDescent="0.2">
      <c r="D95" s="30"/>
      <c r="E95" s="31"/>
    </row>
    <row r="96" spans="1:5" x14ac:dyDescent="0.2">
      <c r="D96" s="30"/>
      <c r="E96" s="31"/>
    </row>
    <row r="97" spans="3:5" x14ac:dyDescent="0.2">
      <c r="D97" s="14"/>
      <c r="E97" s="15"/>
    </row>
    <row r="98" spans="3:5" x14ac:dyDescent="0.2">
      <c r="D98" s="22"/>
      <c r="E98" s="19"/>
    </row>
    <row r="99" spans="3:5" x14ac:dyDescent="0.2">
      <c r="D99" s="14"/>
      <c r="E99" s="15"/>
    </row>
    <row r="100" spans="3:5" x14ac:dyDescent="0.2">
      <c r="D100" s="14"/>
      <c r="E100" s="15"/>
    </row>
    <row r="101" spans="3:5" x14ac:dyDescent="0.2">
      <c r="D101" s="22"/>
      <c r="E101" s="19"/>
    </row>
    <row r="102" spans="3:5" x14ac:dyDescent="0.2">
      <c r="D102" s="14"/>
      <c r="E102" s="15"/>
    </row>
    <row r="103" spans="3:5" x14ac:dyDescent="0.2">
      <c r="D103" s="30"/>
      <c r="E103" s="31"/>
    </row>
    <row r="104" spans="3:5" x14ac:dyDescent="0.2">
      <c r="D104" s="22"/>
      <c r="E104" s="36"/>
    </row>
    <row r="105" spans="3:5" x14ac:dyDescent="0.2">
      <c r="D105" s="20"/>
      <c r="E105" s="31"/>
    </row>
    <row r="106" spans="3:5" x14ac:dyDescent="0.2">
      <c r="D106" s="22"/>
      <c r="E106" s="19"/>
    </row>
    <row r="107" spans="3:5" x14ac:dyDescent="0.2">
      <c r="D107" s="14"/>
      <c r="E107" s="15"/>
    </row>
    <row r="108" spans="3:5" x14ac:dyDescent="0.2">
      <c r="C108" s="16"/>
      <c r="D108" s="14"/>
      <c r="E108" s="17"/>
    </row>
    <row r="109" spans="3:5" x14ac:dyDescent="0.2">
      <c r="D109" s="20"/>
      <c r="E109" s="19"/>
    </row>
    <row r="110" spans="3:5" x14ac:dyDescent="0.2">
      <c r="D110" s="20"/>
      <c r="E110" s="31"/>
    </row>
    <row r="111" spans="3:5" x14ac:dyDescent="0.2">
      <c r="C111" s="16"/>
      <c r="D111" s="20"/>
      <c r="E111" s="37"/>
    </row>
    <row r="112" spans="3:5" x14ac:dyDescent="0.2">
      <c r="C112" s="16"/>
      <c r="D112" s="22"/>
      <c r="E112" s="23"/>
    </row>
    <row r="113" spans="1:5" x14ac:dyDescent="0.2">
      <c r="D113" s="14"/>
      <c r="E113" s="15"/>
    </row>
    <row r="114" spans="1:5" x14ac:dyDescent="0.2">
      <c r="D114" s="35"/>
      <c r="E114" s="38"/>
    </row>
    <row r="115" spans="1:5" ht="11.25" customHeight="1" x14ac:dyDescent="0.2">
      <c r="D115" s="30"/>
      <c r="E115" s="31"/>
    </row>
    <row r="116" spans="1:5" ht="24" customHeight="1" x14ac:dyDescent="0.2">
      <c r="B116" s="16"/>
      <c r="D116" s="30"/>
      <c r="E116" s="39"/>
    </row>
    <row r="117" spans="1:5" ht="15" customHeight="1" x14ac:dyDescent="0.2">
      <c r="C117" s="16"/>
      <c r="D117" s="30"/>
      <c r="E117" s="39"/>
    </row>
    <row r="118" spans="1:5" ht="11.25" customHeight="1" x14ac:dyDescent="0.2">
      <c r="D118" s="35"/>
      <c r="E118" s="36"/>
    </row>
    <row r="119" spans="1:5" x14ac:dyDescent="0.2">
      <c r="D119" s="30"/>
      <c r="E119" s="31"/>
    </row>
    <row r="120" spans="1:5" ht="13.5" customHeight="1" x14ac:dyDescent="0.2">
      <c r="B120" s="16"/>
      <c r="D120" s="30"/>
      <c r="E120" s="40"/>
    </row>
    <row r="121" spans="1:5" ht="12.75" customHeight="1" x14ac:dyDescent="0.2">
      <c r="C121" s="16"/>
      <c r="D121" s="30"/>
      <c r="E121" s="17"/>
    </row>
    <row r="122" spans="1:5" ht="12.75" customHeight="1" x14ac:dyDescent="0.2">
      <c r="C122" s="16"/>
      <c r="D122" s="22"/>
      <c r="E122" s="23"/>
    </row>
    <row r="123" spans="1:5" x14ac:dyDescent="0.2">
      <c r="D123" s="14"/>
      <c r="E123" s="15"/>
    </row>
    <row r="124" spans="1:5" x14ac:dyDescent="0.2">
      <c r="C124" s="16"/>
      <c r="D124" s="14"/>
      <c r="E124" s="37"/>
    </row>
    <row r="125" spans="1:5" x14ac:dyDescent="0.2">
      <c r="D125" s="35"/>
      <c r="E125" s="36"/>
    </row>
    <row r="126" spans="1:5" x14ac:dyDescent="0.2">
      <c r="D126" s="30"/>
      <c r="E126" s="31"/>
    </row>
    <row r="127" spans="1:5" x14ac:dyDescent="0.2">
      <c r="D127" s="14"/>
      <c r="E127" s="15"/>
    </row>
    <row r="128" spans="1:5" ht="19.5" customHeight="1" x14ac:dyDescent="0.2">
      <c r="A128" s="41"/>
      <c r="B128" s="6"/>
      <c r="C128" s="6"/>
      <c r="D128" s="6"/>
      <c r="E128" s="26"/>
    </row>
    <row r="129" spans="1:5" ht="15" customHeight="1" x14ac:dyDescent="0.2">
      <c r="A129" s="16"/>
      <c r="D129" s="28"/>
      <c r="E129" s="26"/>
    </row>
    <row r="130" spans="1:5" x14ac:dyDescent="0.2">
      <c r="A130" s="16"/>
      <c r="B130" s="16"/>
      <c r="D130" s="28"/>
      <c r="E130" s="17"/>
    </row>
    <row r="131" spans="1:5" x14ac:dyDescent="0.2">
      <c r="C131" s="16"/>
      <c r="D131" s="14"/>
      <c r="E131" s="26"/>
    </row>
    <row r="132" spans="1:5" x14ac:dyDescent="0.2">
      <c r="D132" s="18"/>
      <c r="E132" s="19"/>
    </row>
    <row r="133" spans="1:5" x14ac:dyDescent="0.2">
      <c r="B133" s="16"/>
      <c r="D133" s="14"/>
      <c r="E133" s="17"/>
    </row>
    <row r="134" spans="1:5" x14ac:dyDescent="0.2">
      <c r="C134" s="16"/>
      <c r="D134" s="14"/>
      <c r="E134" s="17"/>
    </row>
    <row r="135" spans="1:5" x14ac:dyDescent="0.2">
      <c r="D135" s="22"/>
      <c r="E135" s="23"/>
    </row>
    <row r="136" spans="1:5" ht="22.5" customHeight="1" x14ac:dyDescent="0.2">
      <c r="C136" s="16"/>
      <c r="D136" s="14"/>
      <c r="E136" s="24"/>
    </row>
    <row r="137" spans="1:5" x14ac:dyDescent="0.2">
      <c r="D137" s="14"/>
      <c r="E137" s="23"/>
    </row>
    <row r="138" spans="1:5" x14ac:dyDescent="0.2">
      <c r="B138" s="16"/>
      <c r="D138" s="20"/>
      <c r="E138" s="26"/>
    </row>
    <row r="139" spans="1:5" x14ac:dyDescent="0.2">
      <c r="C139" s="16"/>
      <c r="D139" s="20"/>
      <c r="E139" s="27"/>
    </row>
    <row r="140" spans="1:5" x14ac:dyDescent="0.2">
      <c r="D140" s="22"/>
      <c r="E140" s="19"/>
    </row>
    <row r="141" spans="1:5" ht="13.5" customHeight="1" x14ac:dyDescent="0.2">
      <c r="A141" s="16"/>
      <c r="D141" s="28"/>
      <c r="E141" s="26"/>
    </row>
    <row r="142" spans="1:5" ht="13.5" customHeight="1" x14ac:dyDescent="0.2">
      <c r="B142" s="16"/>
      <c r="D142" s="14"/>
      <c r="E142" s="26"/>
    </row>
    <row r="143" spans="1:5" ht="13.5" customHeight="1" x14ac:dyDescent="0.2">
      <c r="C143" s="16"/>
      <c r="D143" s="14"/>
      <c r="E143" s="17"/>
    </row>
    <row r="144" spans="1:5" x14ac:dyDescent="0.2">
      <c r="C144" s="16"/>
      <c r="D144" s="22"/>
      <c r="E144" s="19"/>
    </row>
    <row r="145" spans="1:5" x14ac:dyDescent="0.2">
      <c r="C145" s="16"/>
      <c r="D145" s="14"/>
      <c r="E145" s="17"/>
    </row>
    <row r="146" spans="1:5" x14ac:dyDescent="0.2">
      <c r="D146" s="35"/>
      <c r="E146" s="36"/>
    </row>
    <row r="147" spans="1:5" x14ac:dyDescent="0.2">
      <c r="C147" s="16"/>
      <c r="D147" s="20"/>
      <c r="E147" s="37"/>
    </row>
    <row r="148" spans="1:5" x14ac:dyDescent="0.2">
      <c r="C148" s="16"/>
      <c r="D148" s="22"/>
      <c r="E148" s="23"/>
    </row>
    <row r="149" spans="1:5" x14ac:dyDescent="0.2">
      <c r="D149" s="35"/>
      <c r="E149" s="42"/>
    </row>
    <row r="150" spans="1:5" x14ac:dyDescent="0.2">
      <c r="B150" s="16"/>
      <c r="D150" s="30"/>
      <c r="E150" s="40"/>
    </row>
    <row r="151" spans="1:5" x14ac:dyDescent="0.2">
      <c r="C151" s="16"/>
      <c r="D151" s="30"/>
      <c r="E151" s="17"/>
    </row>
    <row r="152" spans="1:5" x14ac:dyDescent="0.2">
      <c r="C152" s="16"/>
      <c r="D152" s="22"/>
      <c r="E152" s="23"/>
    </row>
    <row r="153" spans="1:5" x14ac:dyDescent="0.2">
      <c r="C153" s="16"/>
      <c r="D153" s="22"/>
      <c r="E153" s="23"/>
    </row>
    <row r="154" spans="1:5" x14ac:dyDescent="0.2">
      <c r="D154" s="14"/>
      <c r="E154" s="15"/>
    </row>
    <row r="155" spans="1:5" s="43" customFormat="1" ht="18" customHeight="1" x14ac:dyDescent="0.25">
      <c r="A155" s="189"/>
      <c r="B155" s="190"/>
      <c r="C155" s="190"/>
      <c r="D155" s="190"/>
      <c r="E155" s="190"/>
    </row>
    <row r="156" spans="1:5" ht="28.5" customHeight="1" x14ac:dyDescent="0.2">
      <c r="A156" s="32"/>
      <c r="B156" s="32"/>
      <c r="C156" s="32"/>
      <c r="D156" s="33"/>
      <c r="E156" s="34"/>
    </row>
    <row r="158" spans="1:5" ht="15.75" x14ac:dyDescent="0.2">
      <c r="A158" s="45"/>
      <c r="B158" s="16"/>
      <c r="C158" s="16"/>
      <c r="D158" s="46"/>
      <c r="E158" s="5"/>
    </row>
    <row r="159" spans="1:5" x14ac:dyDescent="0.2">
      <c r="A159" s="16"/>
      <c r="B159" s="16"/>
      <c r="C159" s="16"/>
      <c r="D159" s="46"/>
      <c r="E159" s="5"/>
    </row>
    <row r="160" spans="1:5" ht="17.25" customHeight="1" x14ac:dyDescent="0.2">
      <c r="A160" s="16"/>
      <c r="B160" s="16"/>
      <c r="C160" s="16"/>
      <c r="D160" s="46"/>
      <c r="E160" s="5"/>
    </row>
    <row r="161" spans="1:5" ht="13.5" customHeight="1" x14ac:dyDescent="0.2">
      <c r="A161" s="16"/>
      <c r="B161" s="16"/>
      <c r="C161" s="16"/>
      <c r="D161" s="46"/>
      <c r="E161" s="5"/>
    </row>
    <row r="162" spans="1:5" x14ac:dyDescent="0.2">
      <c r="A162" s="16"/>
      <c r="B162" s="16"/>
      <c r="C162" s="16"/>
      <c r="D162" s="46"/>
      <c r="E162" s="5"/>
    </row>
    <row r="163" spans="1:5" x14ac:dyDescent="0.2">
      <c r="A163" s="16"/>
      <c r="B163" s="16"/>
      <c r="C163" s="16"/>
    </row>
    <row r="164" spans="1:5" x14ac:dyDescent="0.2">
      <c r="A164" s="16"/>
      <c r="B164" s="16"/>
      <c r="C164" s="16"/>
      <c r="D164" s="46"/>
      <c r="E164" s="5"/>
    </row>
    <row r="165" spans="1:5" x14ac:dyDescent="0.2">
      <c r="A165" s="16"/>
      <c r="B165" s="16"/>
      <c r="C165" s="16"/>
      <c r="D165" s="46"/>
      <c r="E165" s="47"/>
    </row>
    <row r="166" spans="1:5" x14ac:dyDescent="0.2">
      <c r="A166" s="16"/>
      <c r="B166" s="16"/>
      <c r="C166" s="16"/>
      <c r="D166" s="46"/>
      <c r="E166" s="5"/>
    </row>
    <row r="167" spans="1:5" ht="22.5" customHeight="1" x14ac:dyDescent="0.2">
      <c r="A167" s="16"/>
      <c r="B167" s="16"/>
      <c r="C167" s="16"/>
      <c r="D167" s="46"/>
      <c r="E167" s="24"/>
    </row>
    <row r="168" spans="1:5" ht="22.5" customHeight="1" x14ac:dyDescent="0.2">
      <c r="D168" s="22"/>
      <c r="E168" s="25"/>
    </row>
  </sheetData>
  <mergeCells count="8">
    <mergeCell ref="A155:E155"/>
    <mergeCell ref="B3:H3"/>
    <mergeCell ref="B43:H43"/>
    <mergeCell ref="A1:H1"/>
    <mergeCell ref="B17:H17"/>
    <mergeCell ref="B19:H19"/>
    <mergeCell ref="B30:H30"/>
    <mergeCell ref="B32:H32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rowBreaks count="3" manualBreakCount="3">
    <brk id="17" max="8" man="1"/>
    <brk id="89" max="9" man="1"/>
    <brk id="15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topLeftCell="A216" zoomScaleNormal="100" workbookViewId="0">
      <selection activeCell="A143" sqref="A143:XFD143"/>
    </sheetView>
  </sheetViews>
  <sheetFormatPr defaultColWidth="11.42578125" defaultRowHeight="12.75" x14ac:dyDescent="0.2"/>
  <cols>
    <col min="1" max="1" width="12.5703125" style="62" customWidth="1"/>
    <col min="2" max="2" width="34.5703125" style="63" customWidth="1"/>
    <col min="3" max="3" width="20.28515625" style="2" customWidth="1"/>
    <col min="4" max="8" width="11.85546875" style="2" customWidth="1"/>
    <col min="9" max="9" width="21.7109375" style="2" customWidth="1"/>
    <col min="10" max="10" width="13.7109375" style="2" customWidth="1"/>
    <col min="11" max="16384" width="11.42578125" style="3"/>
  </cols>
  <sheetData>
    <row r="1" spans="1:10" ht="18" customHeight="1" x14ac:dyDescent="0.2">
      <c r="A1" s="197" t="s">
        <v>71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12.75" customHeight="1" x14ac:dyDescent="0.2">
      <c r="A2" s="81"/>
      <c r="B2" s="86"/>
      <c r="C2" s="86"/>
      <c r="D2" s="86"/>
      <c r="E2" s="86"/>
      <c r="F2" s="86"/>
      <c r="G2" s="86"/>
      <c r="H2" s="86"/>
      <c r="I2" s="86"/>
      <c r="J2" s="86"/>
    </row>
    <row r="3" spans="1:10" s="5" customFormat="1" ht="51" x14ac:dyDescent="0.2">
      <c r="A3" s="4" t="s">
        <v>17</v>
      </c>
      <c r="B3" s="85" t="s">
        <v>18</v>
      </c>
      <c r="C3" s="4" t="s">
        <v>49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19</v>
      </c>
      <c r="I3" s="4" t="s">
        <v>14</v>
      </c>
      <c r="J3" s="4" t="s">
        <v>15</v>
      </c>
    </row>
    <row r="4" spans="1:10" x14ac:dyDescent="0.2">
      <c r="A4" s="95"/>
      <c r="B4" s="87"/>
      <c r="C4" s="128"/>
      <c r="D4" s="128"/>
      <c r="E4" s="128"/>
      <c r="F4" s="128"/>
      <c r="G4" s="128"/>
      <c r="H4" s="128"/>
      <c r="I4" s="128"/>
      <c r="J4" s="128"/>
    </row>
    <row r="5" spans="1:10" s="122" customFormat="1" x14ac:dyDescent="0.2">
      <c r="A5" s="126"/>
      <c r="B5" s="127" t="s">
        <v>31</v>
      </c>
      <c r="C5" s="129"/>
      <c r="D5" s="129"/>
      <c r="E5" s="129"/>
      <c r="F5" s="129"/>
      <c r="G5" s="129"/>
      <c r="H5" s="129"/>
      <c r="I5" s="129"/>
      <c r="J5" s="129"/>
    </row>
    <row r="6" spans="1:10" s="5" customFormat="1" x14ac:dyDescent="0.2">
      <c r="A6" s="96"/>
      <c r="B6" s="89" t="s">
        <v>57</v>
      </c>
      <c r="C6" s="130">
        <f>D6+E6+F6+G6+H6+I6+J6</f>
        <v>2764879</v>
      </c>
      <c r="D6" s="130">
        <f>D14+D27+D38</f>
        <v>203542</v>
      </c>
      <c r="E6" s="130"/>
      <c r="F6" s="130">
        <f>F38+F64</f>
        <v>22830</v>
      </c>
      <c r="G6" s="130">
        <f>G14+G27+G52+G56+G64+G74+G91</f>
        <v>2538507</v>
      </c>
      <c r="H6" s="130"/>
      <c r="I6" s="130"/>
      <c r="J6" s="130"/>
    </row>
    <row r="7" spans="1:10" ht="12.75" customHeight="1" x14ac:dyDescent="0.2">
      <c r="A7" s="94"/>
      <c r="B7" s="93" t="s">
        <v>58</v>
      </c>
      <c r="C7" s="131"/>
      <c r="D7" s="131"/>
      <c r="E7" s="131"/>
      <c r="F7" s="131"/>
      <c r="G7" s="131"/>
      <c r="H7" s="131"/>
      <c r="I7" s="131"/>
      <c r="J7" s="131"/>
    </row>
    <row r="8" spans="1:10" s="155" customFormat="1" ht="12.75" customHeight="1" x14ac:dyDescent="0.2">
      <c r="A8" s="94"/>
      <c r="B8" s="93"/>
      <c r="C8" s="131"/>
      <c r="D8" s="131"/>
      <c r="E8" s="131"/>
      <c r="F8" s="131"/>
      <c r="G8" s="131"/>
      <c r="H8" s="131"/>
      <c r="I8" s="131"/>
      <c r="J8" s="131"/>
    </row>
    <row r="9" spans="1:10" s="5" customFormat="1" ht="25.5" x14ac:dyDescent="0.2">
      <c r="A9" s="94">
        <v>1</v>
      </c>
      <c r="B9" s="93" t="s">
        <v>59</v>
      </c>
      <c r="C9" s="132"/>
      <c r="D9" s="132"/>
      <c r="E9" s="132"/>
      <c r="F9" s="132"/>
      <c r="G9" s="132"/>
      <c r="H9" s="132"/>
      <c r="I9" s="132"/>
      <c r="J9" s="132"/>
    </row>
    <row r="10" spans="1:10" s="5" customFormat="1" x14ac:dyDescent="0.2">
      <c r="A10" s="92"/>
      <c r="B10" s="93"/>
      <c r="C10" s="132"/>
      <c r="D10" s="132"/>
      <c r="E10" s="132"/>
      <c r="F10" s="132"/>
      <c r="G10" s="132"/>
      <c r="H10" s="132"/>
      <c r="I10" s="132"/>
      <c r="J10" s="132"/>
    </row>
    <row r="11" spans="1:10" s="5" customFormat="1" x14ac:dyDescent="0.2">
      <c r="A11" s="136" t="s">
        <v>61</v>
      </c>
      <c r="B11" s="137" t="s">
        <v>56</v>
      </c>
      <c r="C11" s="132"/>
      <c r="D11" s="132"/>
      <c r="E11" s="132"/>
      <c r="F11" s="132"/>
      <c r="G11" s="132"/>
      <c r="H11" s="132"/>
      <c r="I11" s="132"/>
      <c r="J11" s="132"/>
    </row>
    <row r="12" spans="1:10" s="5" customFormat="1" x14ac:dyDescent="0.2">
      <c r="A12" s="136"/>
      <c r="B12" s="137" t="s">
        <v>72</v>
      </c>
      <c r="C12" s="132"/>
      <c r="D12" s="132"/>
      <c r="E12" s="132"/>
      <c r="F12" s="132"/>
      <c r="G12" s="132"/>
      <c r="H12" s="132"/>
      <c r="I12" s="132"/>
      <c r="J12" s="132"/>
    </row>
    <row r="13" spans="1:10" s="5" customFormat="1" ht="12.75" customHeight="1" x14ac:dyDescent="0.2">
      <c r="A13" s="92"/>
      <c r="B13" s="93"/>
      <c r="C13" s="132"/>
      <c r="D13" s="132"/>
      <c r="E13" s="132"/>
      <c r="F13" s="132"/>
      <c r="G13" s="132"/>
      <c r="H13" s="132"/>
      <c r="I13" s="132"/>
      <c r="J13" s="132"/>
    </row>
    <row r="14" spans="1:10" s="5" customFormat="1" x14ac:dyDescent="0.2">
      <c r="A14" s="92">
        <v>3</v>
      </c>
      <c r="B14" s="93" t="s">
        <v>52</v>
      </c>
      <c r="C14" s="132">
        <f>C15+C19+C24</f>
        <v>2479439</v>
      </c>
      <c r="D14" s="132">
        <f>D15+D19+D24</f>
        <v>154257</v>
      </c>
      <c r="E14" s="132"/>
      <c r="F14" s="132"/>
      <c r="G14" s="132">
        <f>G15+G19+G24</f>
        <v>2325182</v>
      </c>
      <c r="H14" s="132"/>
      <c r="I14" s="132"/>
      <c r="J14" s="132"/>
    </row>
    <row r="15" spans="1:10" s="5" customFormat="1" x14ac:dyDescent="0.2">
      <c r="A15" s="94">
        <v>31</v>
      </c>
      <c r="B15" s="93" t="s">
        <v>20</v>
      </c>
      <c r="C15" s="132">
        <f>D15+E15+F15+G15+H15+I15+J15</f>
        <v>2141113</v>
      </c>
      <c r="D15" s="132"/>
      <c r="E15" s="132"/>
      <c r="F15" s="132"/>
      <c r="G15" s="132">
        <f>G16+G18+G17</f>
        <v>2141113</v>
      </c>
      <c r="H15" s="132"/>
      <c r="I15" s="132"/>
      <c r="J15" s="132"/>
    </row>
    <row r="16" spans="1:10" x14ac:dyDescent="0.2">
      <c r="A16" s="138">
        <v>311</v>
      </c>
      <c r="B16" s="91" t="s">
        <v>21</v>
      </c>
      <c r="C16" s="132">
        <f t="shared" ref="C16:C30" si="0">D16+E16+F16+G16+H16+I16+J16</f>
        <v>1747470</v>
      </c>
      <c r="D16" s="131"/>
      <c r="E16" s="131"/>
      <c r="F16" s="131"/>
      <c r="G16" s="131">
        <v>1747470</v>
      </c>
      <c r="H16" s="131"/>
      <c r="I16" s="131"/>
      <c r="J16" s="131"/>
    </row>
    <row r="17" spans="1:10" x14ac:dyDescent="0.2">
      <c r="A17" s="138">
        <v>312</v>
      </c>
      <c r="B17" s="91" t="s">
        <v>22</v>
      </c>
      <c r="C17" s="132">
        <f t="shared" si="0"/>
        <v>105310</v>
      </c>
      <c r="D17" s="131"/>
      <c r="E17" s="131"/>
      <c r="F17" s="131"/>
      <c r="G17" s="131">
        <v>105310</v>
      </c>
      <c r="H17" s="131"/>
      <c r="I17" s="131"/>
      <c r="J17" s="131"/>
    </row>
    <row r="18" spans="1:10" x14ac:dyDescent="0.2">
      <c r="A18" s="138">
        <v>313</v>
      </c>
      <c r="B18" s="91" t="s">
        <v>23</v>
      </c>
      <c r="C18" s="132">
        <f t="shared" si="0"/>
        <v>288333</v>
      </c>
      <c r="D18" s="131"/>
      <c r="E18" s="131"/>
      <c r="F18" s="131"/>
      <c r="G18" s="131">
        <v>288333</v>
      </c>
      <c r="H18" s="131"/>
      <c r="I18" s="131"/>
      <c r="J18" s="131"/>
    </row>
    <row r="19" spans="1:10" s="5" customFormat="1" x14ac:dyDescent="0.2">
      <c r="A19" s="94">
        <v>32</v>
      </c>
      <c r="B19" s="93" t="s">
        <v>24</v>
      </c>
      <c r="C19" s="132">
        <f t="shared" si="0"/>
        <v>336586</v>
      </c>
      <c r="D19" s="132">
        <f>D18+D20+D21+D22+D23</f>
        <v>152517</v>
      </c>
      <c r="E19" s="132"/>
      <c r="F19" s="132"/>
      <c r="G19" s="132">
        <f>G20+G21+G22+G23</f>
        <v>184069</v>
      </c>
      <c r="H19" s="132"/>
      <c r="I19" s="132"/>
      <c r="J19" s="132"/>
    </row>
    <row r="20" spans="1:10" x14ac:dyDescent="0.2">
      <c r="A20" s="138">
        <v>321</v>
      </c>
      <c r="B20" s="91" t="s">
        <v>25</v>
      </c>
      <c r="C20" s="132">
        <f t="shared" si="0"/>
        <v>164789</v>
      </c>
      <c r="D20" s="131">
        <v>6400</v>
      </c>
      <c r="E20" s="131"/>
      <c r="F20" s="131"/>
      <c r="G20" s="131">
        <v>158389</v>
      </c>
      <c r="H20" s="131"/>
      <c r="I20" s="131"/>
      <c r="J20" s="131"/>
    </row>
    <row r="21" spans="1:10" x14ac:dyDescent="0.2">
      <c r="A21" s="138">
        <v>322</v>
      </c>
      <c r="B21" s="91" t="s">
        <v>26</v>
      </c>
      <c r="C21" s="132">
        <f t="shared" si="0"/>
        <v>102500</v>
      </c>
      <c r="D21" s="131">
        <v>91620</v>
      </c>
      <c r="E21" s="131"/>
      <c r="F21" s="131"/>
      <c r="G21" s="131">
        <v>10880</v>
      </c>
      <c r="H21" s="131"/>
      <c r="I21" s="131"/>
      <c r="J21" s="131"/>
    </row>
    <row r="22" spans="1:10" x14ac:dyDescent="0.2">
      <c r="A22" s="138">
        <v>323</v>
      </c>
      <c r="B22" s="91" t="s">
        <v>27</v>
      </c>
      <c r="C22" s="132">
        <f t="shared" si="0"/>
        <v>46375</v>
      </c>
      <c r="D22" s="131">
        <v>46375</v>
      </c>
      <c r="E22" s="131"/>
      <c r="F22" s="131"/>
      <c r="G22" s="131"/>
      <c r="H22" s="131"/>
      <c r="I22" s="131"/>
      <c r="J22" s="131"/>
    </row>
    <row r="23" spans="1:10" s="123" customFormat="1" x14ac:dyDescent="0.2">
      <c r="A23" s="138">
        <v>329</v>
      </c>
      <c r="B23" s="91" t="s">
        <v>73</v>
      </c>
      <c r="C23" s="132">
        <f t="shared" si="0"/>
        <v>22922</v>
      </c>
      <c r="D23" s="131">
        <v>8122</v>
      </c>
      <c r="E23" s="131"/>
      <c r="F23" s="131"/>
      <c r="G23" s="131">
        <v>14800</v>
      </c>
      <c r="H23" s="131"/>
      <c r="I23" s="131"/>
      <c r="J23" s="131"/>
    </row>
    <row r="24" spans="1:10" s="5" customFormat="1" x14ac:dyDescent="0.2">
      <c r="A24" s="94">
        <v>34</v>
      </c>
      <c r="B24" s="93" t="s">
        <v>28</v>
      </c>
      <c r="C24" s="132">
        <f t="shared" si="0"/>
        <v>1740</v>
      </c>
      <c r="D24" s="132">
        <f>D25</f>
        <v>1740</v>
      </c>
      <c r="E24" s="132"/>
      <c r="F24" s="132"/>
      <c r="G24" s="132"/>
      <c r="H24" s="132"/>
      <c r="I24" s="132"/>
      <c r="J24" s="132"/>
    </row>
    <row r="25" spans="1:10" x14ac:dyDescent="0.2">
      <c r="A25" s="138">
        <v>343</v>
      </c>
      <c r="B25" s="91" t="s">
        <v>29</v>
      </c>
      <c r="C25" s="132">
        <f t="shared" si="0"/>
        <v>1740</v>
      </c>
      <c r="D25" s="131">
        <v>1740</v>
      </c>
      <c r="E25" s="131"/>
      <c r="F25" s="131"/>
      <c r="G25" s="131"/>
      <c r="H25" s="131"/>
      <c r="I25" s="131"/>
      <c r="J25" s="131"/>
    </row>
    <row r="26" spans="1:10" s="123" customFormat="1" x14ac:dyDescent="0.2">
      <c r="A26" s="90"/>
      <c r="B26" s="91"/>
      <c r="C26" s="132"/>
      <c r="D26" s="131"/>
      <c r="E26" s="131"/>
      <c r="F26" s="131"/>
      <c r="G26" s="131"/>
      <c r="H26" s="131"/>
      <c r="I26" s="131"/>
      <c r="J26" s="131"/>
    </row>
    <row r="27" spans="1:10" s="5" customFormat="1" ht="27.75" customHeight="1" x14ac:dyDescent="0.2">
      <c r="A27" s="92">
        <v>4</v>
      </c>
      <c r="B27" s="93" t="s">
        <v>80</v>
      </c>
      <c r="C27" s="132">
        <f t="shared" si="0"/>
        <v>28237</v>
      </c>
      <c r="D27" s="132">
        <f>D30</f>
        <v>23237</v>
      </c>
      <c r="E27" s="132"/>
      <c r="F27" s="132"/>
      <c r="G27" s="132">
        <f>G28+G30</f>
        <v>5000</v>
      </c>
      <c r="H27" s="132"/>
      <c r="I27" s="132"/>
      <c r="J27" s="132"/>
    </row>
    <row r="28" spans="1:10" s="5" customFormat="1" ht="30" customHeight="1" x14ac:dyDescent="0.2">
      <c r="A28" s="94">
        <v>41</v>
      </c>
      <c r="B28" s="93" t="s">
        <v>81</v>
      </c>
      <c r="C28" s="132">
        <f t="shared" ref="C28:C29" si="1">SUM(D28:J28)</f>
        <v>3000</v>
      </c>
      <c r="D28" s="132"/>
      <c r="E28" s="132"/>
      <c r="F28" s="132"/>
      <c r="G28" s="132">
        <f>G29</f>
        <v>3000</v>
      </c>
      <c r="H28" s="132"/>
      <c r="I28" s="132"/>
      <c r="J28" s="132"/>
    </row>
    <row r="29" spans="1:10" s="133" customFormat="1" x14ac:dyDescent="0.2">
      <c r="A29" s="138">
        <v>412</v>
      </c>
      <c r="B29" s="91" t="s">
        <v>82</v>
      </c>
      <c r="C29" s="131">
        <f t="shared" si="1"/>
        <v>3000</v>
      </c>
      <c r="D29" s="131"/>
      <c r="E29" s="131"/>
      <c r="F29" s="131"/>
      <c r="G29" s="131">
        <v>3000</v>
      </c>
      <c r="H29" s="131"/>
      <c r="I29" s="131"/>
      <c r="J29" s="131"/>
    </row>
    <row r="30" spans="1:10" s="5" customFormat="1" ht="31.5" customHeight="1" x14ac:dyDescent="0.2">
      <c r="A30" s="94">
        <v>42</v>
      </c>
      <c r="B30" s="93" t="s">
        <v>80</v>
      </c>
      <c r="C30" s="132">
        <f t="shared" si="0"/>
        <v>25237</v>
      </c>
      <c r="D30" s="132">
        <f>D31+D32</f>
        <v>23237</v>
      </c>
      <c r="E30" s="132"/>
      <c r="F30" s="132"/>
      <c r="G30" s="132">
        <f>G31+G32</f>
        <v>2000</v>
      </c>
      <c r="H30" s="132"/>
      <c r="I30" s="132"/>
      <c r="J30" s="132"/>
    </row>
    <row r="31" spans="1:10" s="123" customFormat="1" x14ac:dyDescent="0.2">
      <c r="A31" s="138">
        <v>422</v>
      </c>
      <c r="B31" s="123" t="s">
        <v>78</v>
      </c>
      <c r="C31" s="132">
        <f>D31+E31+F31+G31+H31+I31+J31</f>
        <v>23237</v>
      </c>
      <c r="D31" s="131">
        <v>23237</v>
      </c>
      <c r="E31" s="131"/>
      <c r="F31" s="131"/>
      <c r="G31" s="131"/>
      <c r="H31" s="131"/>
      <c r="I31" s="131"/>
      <c r="J31" s="131"/>
    </row>
    <row r="32" spans="1:10" s="123" customFormat="1" x14ac:dyDescent="0.2">
      <c r="A32" s="138">
        <v>424</v>
      </c>
      <c r="B32" s="123" t="s">
        <v>79</v>
      </c>
      <c r="C32" s="132">
        <f>D32+E32+F32+G32+H32+I32+J32</f>
        <v>2000</v>
      </c>
      <c r="D32" s="131"/>
      <c r="E32" s="131"/>
      <c r="F32" s="131"/>
      <c r="G32" s="131">
        <v>2000</v>
      </c>
      <c r="H32" s="131"/>
      <c r="I32" s="131"/>
      <c r="J32" s="131"/>
    </row>
    <row r="33" spans="1:10" s="155" customFormat="1" x14ac:dyDescent="0.2">
      <c r="A33" s="138"/>
      <c r="C33" s="132"/>
      <c r="D33" s="131"/>
      <c r="E33" s="131"/>
      <c r="F33" s="131"/>
      <c r="G33" s="131"/>
      <c r="H33" s="131"/>
      <c r="I33" s="131"/>
      <c r="J33" s="131"/>
    </row>
    <row r="34" spans="1:10" x14ac:dyDescent="0.2">
      <c r="A34" s="90"/>
      <c r="B34" s="91"/>
      <c r="C34" s="131"/>
      <c r="D34" s="131"/>
      <c r="E34" s="131"/>
      <c r="F34" s="131"/>
      <c r="G34" s="131"/>
      <c r="H34" s="131"/>
      <c r="I34" s="131"/>
      <c r="J34" s="131"/>
    </row>
    <row r="35" spans="1:10" x14ac:dyDescent="0.2">
      <c r="A35" s="136" t="s">
        <v>62</v>
      </c>
      <c r="B35" s="137" t="s">
        <v>56</v>
      </c>
      <c r="C35" s="131"/>
      <c r="D35" s="131"/>
      <c r="E35" s="131"/>
      <c r="F35" s="131"/>
      <c r="G35" s="131"/>
      <c r="H35" s="131"/>
      <c r="I35" s="131"/>
      <c r="J35" s="131"/>
    </row>
    <row r="36" spans="1:10" s="122" customFormat="1" x14ac:dyDescent="0.2">
      <c r="A36" s="136"/>
      <c r="B36" s="137" t="s">
        <v>60</v>
      </c>
      <c r="C36" s="131"/>
      <c r="D36" s="131"/>
      <c r="E36" s="131"/>
      <c r="F36" s="131"/>
      <c r="G36" s="131"/>
      <c r="H36" s="131"/>
      <c r="I36" s="131"/>
      <c r="J36" s="131"/>
    </row>
    <row r="37" spans="1:10" s="122" customFormat="1" x14ac:dyDescent="0.2">
      <c r="A37" s="92"/>
      <c r="B37" s="93"/>
      <c r="C37" s="131"/>
      <c r="D37" s="131"/>
      <c r="E37" s="131"/>
      <c r="F37" s="131"/>
      <c r="G37" s="131"/>
      <c r="H37" s="131"/>
      <c r="I37" s="131"/>
      <c r="J37" s="131"/>
    </row>
    <row r="38" spans="1:10" s="5" customFormat="1" x14ac:dyDescent="0.2">
      <c r="A38" s="92">
        <v>3</v>
      </c>
      <c r="B38" s="93" t="s">
        <v>52</v>
      </c>
      <c r="C38" s="132">
        <f>D38+E38+F38+G38+H38+I38+J38</f>
        <v>40128</v>
      </c>
      <c r="D38" s="132">
        <f>D39</f>
        <v>26048</v>
      </c>
      <c r="E38" s="132"/>
      <c r="F38" s="132">
        <f>F39</f>
        <v>14080</v>
      </c>
      <c r="G38" s="132"/>
      <c r="H38" s="132"/>
      <c r="I38" s="132"/>
      <c r="J38" s="132"/>
    </row>
    <row r="39" spans="1:10" s="5" customFormat="1" x14ac:dyDescent="0.2">
      <c r="A39" s="94">
        <v>32</v>
      </c>
      <c r="B39" s="93" t="s">
        <v>24</v>
      </c>
      <c r="C39" s="132">
        <f>D39+E39+F39+G39+H39+I39+J39</f>
        <v>40128</v>
      </c>
      <c r="D39" s="132">
        <f>D40+D41+D42</f>
        <v>26048</v>
      </c>
      <c r="E39" s="132"/>
      <c r="F39" s="132">
        <f>F40+F42+F41</f>
        <v>14080</v>
      </c>
      <c r="G39" s="132"/>
      <c r="H39" s="132"/>
      <c r="I39" s="132"/>
      <c r="J39" s="132"/>
    </row>
    <row r="40" spans="1:10" s="5" customFormat="1" x14ac:dyDescent="0.2">
      <c r="A40" s="138">
        <v>322</v>
      </c>
      <c r="B40" s="91" t="s">
        <v>26</v>
      </c>
      <c r="C40" s="132">
        <f>D40+E40+F40+G40+H40+I40+J40</f>
        <v>40128</v>
      </c>
      <c r="D40" s="131">
        <v>26048</v>
      </c>
      <c r="E40" s="131"/>
      <c r="F40" s="131">
        <v>14080</v>
      </c>
      <c r="G40" s="131"/>
      <c r="H40" s="132"/>
      <c r="I40" s="132"/>
      <c r="J40" s="132"/>
    </row>
    <row r="41" spans="1:10" x14ac:dyDescent="0.2">
      <c r="A41" s="138">
        <v>323</v>
      </c>
      <c r="B41" s="91" t="s">
        <v>27</v>
      </c>
      <c r="C41" s="132">
        <f t="shared" ref="C41:C42" si="2">D41+E41+F41+G41+H41+I41+J41</f>
        <v>0</v>
      </c>
      <c r="D41" s="131"/>
      <c r="E41" s="131"/>
      <c r="F41" s="131"/>
      <c r="G41" s="131"/>
      <c r="H41" s="131"/>
      <c r="I41" s="131"/>
      <c r="J41" s="131"/>
    </row>
    <row r="42" spans="1:10" s="5" customFormat="1" ht="15" customHeight="1" x14ac:dyDescent="0.2">
      <c r="A42" s="138">
        <v>329</v>
      </c>
      <c r="B42" s="91" t="s">
        <v>63</v>
      </c>
      <c r="C42" s="132">
        <f t="shared" si="2"/>
        <v>0</v>
      </c>
      <c r="D42" s="132"/>
      <c r="E42" s="132"/>
      <c r="F42" s="132"/>
      <c r="G42" s="132"/>
      <c r="H42" s="132"/>
      <c r="I42" s="132"/>
      <c r="J42" s="132"/>
    </row>
    <row r="43" spans="1:10" s="5" customFormat="1" x14ac:dyDescent="0.2">
      <c r="A43" s="139"/>
      <c r="B43" s="140"/>
      <c r="C43" s="141"/>
      <c r="D43" s="141"/>
      <c r="E43" s="141"/>
      <c r="F43" s="141"/>
      <c r="G43" s="141"/>
      <c r="H43" s="141"/>
      <c r="I43" s="141"/>
      <c r="J43" s="141"/>
    </row>
    <row r="44" spans="1:10" s="5" customFormat="1" x14ac:dyDescent="0.2">
      <c r="A44" s="61"/>
      <c r="B44" s="8"/>
      <c r="C44" s="40"/>
      <c r="D44" s="40"/>
      <c r="E44" s="40"/>
      <c r="F44" s="40"/>
      <c r="G44" s="40"/>
      <c r="H44" s="40"/>
      <c r="I44" s="40"/>
      <c r="J44" s="40"/>
    </row>
    <row r="45" spans="1:10" s="5" customFormat="1" x14ac:dyDescent="0.2">
      <c r="A45" s="61"/>
      <c r="B45" s="8"/>
      <c r="C45" s="40"/>
      <c r="D45" s="40"/>
      <c r="E45" s="40"/>
      <c r="F45" s="40"/>
      <c r="G45" s="40"/>
      <c r="H45" s="40"/>
      <c r="I45" s="40"/>
      <c r="J45" s="40"/>
    </row>
    <row r="46" spans="1:10" s="5" customFormat="1" x14ac:dyDescent="0.2">
      <c r="A46" s="61"/>
      <c r="B46" s="8"/>
      <c r="C46" s="40"/>
      <c r="D46" s="40"/>
      <c r="E46" s="40"/>
      <c r="F46" s="40"/>
      <c r="G46" s="40"/>
      <c r="H46" s="40"/>
      <c r="I46" s="40"/>
      <c r="J46" s="40"/>
    </row>
    <row r="47" spans="1:10" s="5" customFormat="1" ht="51" x14ac:dyDescent="0.2">
      <c r="A47" s="4" t="s">
        <v>17</v>
      </c>
      <c r="B47" s="85" t="s">
        <v>18</v>
      </c>
      <c r="C47" s="134" t="s">
        <v>49</v>
      </c>
      <c r="D47" s="134" t="s">
        <v>9</v>
      </c>
      <c r="E47" s="134" t="s">
        <v>10</v>
      </c>
      <c r="F47" s="134" t="s">
        <v>11</v>
      </c>
      <c r="G47" s="134" t="s">
        <v>12</v>
      </c>
      <c r="H47" s="134" t="s">
        <v>19</v>
      </c>
      <c r="I47" s="134" t="s">
        <v>14</v>
      </c>
      <c r="J47" s="134" t="s">
        <v>15</v>
      </c>
    </row>
    <row r="48" spans="1:10" s="5" customFormat="1" x14ac:dyDescent="0.2">
      <c r="A48" s="148"/>
      <c r="B48" s="148"/>
      <c r="C48" s="149"/>
      <c r="D48" s="149"/>
      <c r="E48" s="149"/>
      <c r="F48" s="149"/>
      <c r="G48" s="149"/>
      <c r="H48" s="149"/>
      <c r="I48" s="149"/>
      <c r="J48" s="149"/>
    </row>
    <row r="49" spans="1:10" s="123" customFormat="1" x14ac:dyDescent="0.2">
      <c r="A49" s="150" t="s">
        <v>64</v>
      </c>
      <c r="B49" s="151" t="s">
        <v>56</v>
      </c>
      <c r="C49" s="135"/>
      <c r="D49" s="135"/>
      <c r="E49" s="135"/>
      <c r="F49" s="135"/>
      <c r="G49" s="135"/>
      <c r="H49" s="135"/>
      <c r="I49" s="135"/>
      <c r="J49" s="135"/>
    </row>
    <row r="50" spans="1:10" s="5" customFormat="1" ht="27" customHeight="1" x14ac:dyDescent="0.2">
      <c r="A50" s="136"/>
      <c r="B50" s="137" t="s">
        <v>77</v>
      </c>
      <c r="C50" s="131"/>
      <c r="D50" s="131"/>
      <c r="E50" s="131"/>
      <c r="F50" s="131"/>
      <c r="G50" s="131"/>
      <c r="H50" s="131"/>
      <c r="I50" s="131"/>
      <c r="J50" s="131"/>
    </row>
    <row r="51" spans="1:10" s="5" customFormat="1" ht="12.75" customHeight="1" x14ac:dyDescent="0.2">
      <c r="A51" s="92"/>
      <c r="B51" s="93"/>
      <c r="C51" s="131"/>
      <c r="D51" s="131"/>
      <c r="E51" s="131"/>
      <c r="F51" s="131"/>
      <c r="G51" s="131"/>
      <c r="H51" s="131"/>
      <c r="I51" s="131"/>
      <c r="J51" s="131"/>
    </row>
    <row r="52" spans="1:10" s="5" customFormat="1" ht="12.75" customHeight="1" x14ac:dyDescent="0.2">
      <c r="A52" s="92">
        <v>3</v>
      </c>
      <c r="B52" s="93" t="s">
        <v>52</v>
      </c>
      <c r="C52" s="132">
        <f>D52+E52+F52+G52+H52+I52+J52</f>
        <v>31900</v>
      </c>
      <c r="D52" s="131"/>
      <c r="E52" s="131"/>
      <c r="F52" s="132"/>
      <c r="G52" s="132">
        <f>G53</f>
        <v>31900</v>
      </c>
      <c r="H52" s="131"/>
      <c r="I52" s="131"/>
      <c r="J52" s="131"/>
    </row>
    <row r="53" spans="1:10" s="5" customFormat="1" ht="24.75" customHeight="1" x14ac:dyDescent="0.2">
      <c r="A53" s="94">
        <v>37</v>
      </c>
      <c r="B53" s="93" t="s">
        <v>75</v>
      </c>
      <c r="C53" s="132">
        <f t="shared" ref="C53:C54" si="3">D53+E53+F53+G53+H53+I53+J53</f>
        <v>31900</v>
      </c>
      <c r="D53" s="131"/>
      <c r="E53" s="131"/>
      <c r="F53" s="132"/>
      <c r="G53" s="132">
        <f>G54</f>
        <v>31900</v>
      </c>
      <c r="H53" s="131"/>
      <c r="I53" s="131"/>
      <c r="J53" s="131"/>
    </row>
    <row r="54" spans="1:10" s="5" customFormat="1" ht="12.75" customHeight="1" x14ac:dyDescent="0.2">
      <c r="A54" s="138">
        <v>372</v>
      </c>
      <c r="B54" s="123" t="s">
        <v>74</v>
      </c>
      <c r="C54" s="132">
        <f t="shared" si="3"/>
        <v>31900</v>
      </c>
      <c r="D54" s="132"/>
      <c r="E54" s="132"/>
      <c r="F54" s="131"/>
      <c r="G54" s="131">
        <v>31900</v>
      </c>
      <c r="H54" s="132"/>
      <c r="I54" s="132"/>
      <c r="J54" s="132"/>
    </row>
    <row r="55" spans="1:10" s="5" customFormat="1" ht="12.75" customHeight="1" x14ac:dyDescent="0.2">
      <c r="A55" s="90"/>
      <c r="B55" s="91"/>
      <c r="C55" s="132"/>
      <c r="D55" s="132"/>
      <c r="E55" s="132"/>
      <c r="F55" s="131"/>
      <c r="G55" s="131"/>
      <c r="H55" s="132"/>
      <c r="I55" s="132"/>
      <c r="J55" s="132"/>
    </row>
    <row r="56" spans="1:10" s="5" customFormat="1" ht="26.25" customHeight="1" x14ac:dyDescent="0.2">
      <c r="A56" s="92">
        <v>4</v>
      </c>
      <c r="B56" s="93" t="s">
        <v>80</v>
      </c>
      <c r="C56" s="132">
        <f>D56+E56+F56+G56+H56+I56+J56</f>
        <v>16312</v>
      </c>
      <c r="D56" s="132"/>
      <c r="E56" s="132"/>
      <c r="F56" s="132"/>
      <c r="G56" s="132">
        <f>G57</f>
        <v>16312</v>
      </c>
      <c r="H56" s="132"/>
      <c r="I56" s="132"/>
      <c r="J56" s="132"/>
    </row>
    <row r="57" spans="1:10" s="5" customFormat="1" ht="25.5" customHeight="1" x14ac:dyDescent="0.2">
      <c r="A57" s="94">
        <v>42</v>
      </c>
      <c r="B57" s="93" t="s">
        <v>80</v>
      </c>
      <c r="C57" s="132">
        <f t="shared" ref="C57:C58" si="4">D57+E57+F57+G57+H57+I57+J57</f>
        <v>16312</v>
      </c>
      <c r="D57" s="132"/>
      <c r="E57" s="132"/>
      <c r="F57" s="132"/>
      <c r="G57" s="132">
        <f>G58</f>
        <v>16312</v>
      </c>
      <c r="H57" s="132"/>
      <c r="I57" s="132"/>
      <c r="J57" s="132"/>
    </row>
    <row r="58" spans="1:10" s="5" customFormat="1" ht="12.75" customHeight="1" x14ac:dyDescent="0.2">
      <c r="A58" s="138">
        <v>424</v>
      </c>
      <c r="B58" s="91" t="s">
        <v>79</v>
      </c>
      <c r="C58" s="132">
        <f t="shared" si="4"/>
        <v>16312</v>
      </c>
      <c r="D58" s="132"/>
      <c r="E58" s="132"/>
      <c r="F58" s="131"/>
      <c r="G58" s="131">
        <v>16312</v>
      </c>
      <c r="H58" s="132"/>
      <c r="I58" s="132"/>
      <c r="J58" s="132"/>
    </row>
    <row r="59" spans="1:10" s="5" customFormat="1" ht="12.75" customHeight="1" x14ac:dyDescent="0.2">
      <c r="A59" s="90"/>
      <c r="B59" s="91"/>
      <c r="C59" s="132"/>
      <c r="D59" s="132"/>
      <c r="E59" s="132"/>
      <c r="F59" s="131"/>
      <c r="G59" s="131"/>
      <c r="H59" s="132"/>
      <c r="I59" s="132"/>
      <c r="J59" s="132"/>
    </row>
    <row r="60" spans="1:10" x14ac:dyDescent="0.2">
      <c r="A60" s="94"/>
      <c r="B60" s="93"/>
      <c r="C60" s="131"/>
      <c r="D60" s="131"/>
      <c r="E60" s="131"/>
      <c r="F60" s="131"/>
      <c r="G60" s="131"/>
      <c r="H60" s="131"/>
      <c r="I60" s="131"/>
      <c r="J60" s="131"/>
    </row>
    <row r="61" spans="1:10" x14ac:dyDescent="0.2">
      <c r="A61" s="136" t="s">
        <v>66</v>
      </c>
      <c r="B61" s="137" t="s">
        <v>56</v>
      </c>
      <c r="C61" s="131"/>
      <c r="D61" s="131"/>
      <c r="E61" s="131"/>
      <c r="F61" s="131"/>
      <c r="G61" s="131"/>
      <c r="H61" s="131"/>
      <c r="I61" s="131"/>
      <c r="J61" s="131"/>
    </row>
    <row r="62" spans="1:10" s="5" customFormat="1" ht="12.75" customHeight="1" x14ac:dyDescent="0.2">
      <c r="A62" s="136"/>
      <c r="B62" s="137" t="s">
        <v>65</v>
      </c>
      <c r="C62" s="131"/>
      <c r="D62" s="131"/>
      <c r="E62" s="131"/>
      <c r="F62" s="131"/>
      <c r="G62" s="131"/>
      <c r="H62" s="131"/>
      <c r="I62" s="131"/>
      <c r="J62" s="131"/>
    </row>
    <row r="63" spans="1:10" s="5" customFormat="1" ht="12.75" customHeight="1" x14ac:dyDescent="0.2">
      <c r="A63" s="92"/>
      <c r="B63" s="93"/>
      <c r="C63" s="131"/>
      <c r="D63" s="131"/>
      <c r="E63" s="131"/>
      <c r="F63" s="131"/>
      <c r="G63" s="131"/>
      <c r="H63" s="131"/>
      <c r="I63" s="131"/>
      <c r="J63" s="131"/>
    </row>
    <row r="64" spans="1:10" s="5" customFormat="1" ht="12.75" customHeight="1" x14ac:dyDescent="0.2">
      <c r="A64" s="92">
        <v>3</v>
      </c>
      <c r="B64" s="93" t="s">
        <v>52</v>
      </c>
      <c r="C64" s="132">
        <f>D64+E64+F64+G64+H64+I64+J64</f>
        <v>13000</v>
      </c>
      <c r="D64" s="131"/>
      <c r="E64" s="131"/>
      <c r="F64" s="132">
        <f>F65</f>
        <v>8750</v>
      </c>
      <c r="G64" s="132">
        <f>G65</f>
        <v>4250</v>
      </c>
      <c r="H64" s="131"/>
      <c r="I64" s="131"/>
      <c r="J64" s="131"/>
    </row>
    <row r="65" spans="1:10" s="5" customFormat="1" ht="12.75" customHeight="1" x14ac:dyDescent="0.2">
      <c r="A65" s="94">
        <v>32</v>
      </c>
      <c r="B65" s="93" t="s">
        <v>24</v>
      </c>
      <c r="C65" s="132">
        <f t="shared" ref="C65:C68" si="5">D65+E65+F65+G65+H65+I65+J65</f>
        <v>13000</v>
      </c>
      <c r="D65" s="131"/>
      <c r="E65" s="131"/>
      <c r="F65" s="132">
        <f>F66+F67+F68</f>
        <v>8750</v>
      </c>
      <c r="G65" s="132">
        <f>G66+G67+G68</f>
        <v>4250</v>
      </c>
      <c r="H65" s="131"/>
      <c r="I65" s="131"/>
      <c r="J65" s="131"/>
    </row>
    <row r="66" spans="1:10" s="5" customFormat="1" ht="12.75" customHeight="1" x14ac:dyDescent="0.2">
      <c r="A66" s="138">
        <v>322</v>
      </c>
      <c r="B66" s="91" t="s">
        <v>26</v>
      </c>
      <c r="C66" s="132">
        <f t="shared" si="5"/>
        <v>0</v>
      </c>
      <c r="D66" s="132"/>
      <c r="E66" s="132"/>
      <c r="F66" s="131"/>
      <c r="G66" s="132"/>
      <c r="H66" s="132"/>
      <c r="I66" s="132"/>
      <c r="J66" s="132"/>
    </row>
    <row r="67" spans="1:10" s="5" customFormat="1" ht="12.75" customHeight="1" x14ac:dyDescent="0.2">
      <c r="A67" s="138">
        <v>323</v>
      </c>
      <c r="B67" s="91" t="s">
        <v>27</v>
      </c>
      <c r="C67" s="132">
        <f t="shared" si="5"/>
        <v>0</v>
      </c>
      <c r="D67" s="131"/>
      <c r="E67" s="131"/>
      <c r="F67" s="131"/>
      <c r="G67" s="131"/>
      <c r="H67" s="131"/>
      <c r="I67" s="131"/>
      <c r="J67" s="131"/>
    </row>
    <row r="68" spans="1:10" s="5" customFormat="1" ht="24.75" customHeight="1" x14ac:dyDescent="0.2">
      <c r="A68" s="138">
        <v>324</v>
      </c>
      <c r="B68" s="91" t="s">
        <v>68</v>
      </c>
      <c r="C68" s="132">
        <f t="shared" si="5"/>
        <v>13000</v>
      </c>
      <c r="D68" s="132"/>
      <c r="E68" s="132"/>
      <c r="F68" s="131">
        <v>8750</v>
      </c>
      <c r="G68" s="131">
        <v>4250</v>
      </c>
      <c r="H68" s="132"/>
      <c r="I68" s="132"/>
      <c r="J68" s="132"/>
    </row>
    <row r="69" spans="1:10" s="5" customFormat="1" ht="12.75" customHeight="1" x14ac:dyDescent="0.2">
      <c r="A69" s="94"/>
      <c r="B69" s="93"/>
      <c r="C69" s="132"/>
      <c r="D69" s="132"/>
      <c r="E69" s="132"/>
      <c r="F69" s="132"/>
      <c r="G69" s="132"/>
      <c r="H69" s="132"/>
      <c r="I69" s="132"/>
      <c r="J69" s="132"/>
    </row>
    <row r="70" spans="1:10" s="5" customFormat="1" ht="12.75" customHeight="1" x14ac:dyDescent="0.2">
      <c r="A70" s="94"/>
      <c r="B70" s="93"/>
      <c r="C70" s="132"/>
      <c r="D70" s="132"/>
      <c r="E70" s="132"/>
      <c r="F70" s="132"/>
      <c r="G70" s="132"/>
      <c r="H70" s="132"/>
      <c r="I70" s="132"/>
      <c r="J70" s="132"/>
    </row>
    <row r="71" spans="1:10" s="5" customFormat="1" x14ac:dyDescent="0.2">
      <c r="A71" s="136" t="s">
        <v>76</v>
      </c>
      <c r="B71" s="137" t="s">
        <v>56</v>
      </c>
      <c r="C71" s="132"/>
      <c r="D71" s="132"/>
      <c r="E71" s="132"/>
      <c r="F71" s="132"/>
      <c r="G71" s="132"/>
      <c r="H71" s="132"/>
      <c r="I71" s="132"/>
      <c r="J71" s="132"/>
    </row>
    <row r="72" spans="1:10" s="5" customFormat="1" ht="29.25" customHeight="1" x14ac:dyDescent="0.2">
      <c r="A72" s="136"/>
      <c r="B72" s="137" t="s">
        <v>67</v>
      </c>
      <c r="C72" s="132"/>
      <c r="D72" s="132"/>
      <c r="E72" s="132"/>
      <c r="F72" s="132"/>
      <c r="G72" s="132"/>
      <c r="H72" s="132"/>
      <c r="I72" s="132"/>
      <c r="J72" s="132"/>
    </row>
    <row r="73" spans="1:10" s="5" customFormat="1" x14ac:dyDescent="0.2">
      <c r="A73" s="92"/>
      <c r="B73" s="93"/>
      <c r="C73" s="132"/>
      <c r="D73" s="132"/>
      <c r="E73" s="132"/>
      <c r="F73" s="132"/>
      <c r="G73" s="132"/>
      <c r="H73" s="132"/>
      <c r="I73" s="132"/>
      <c r="J73" s="132"/>
    </row>
    <row r="74" spans="1:10" s="5" customFormat="1" x14ac:dyDescent="0.2">
      <c r="A74" s="92">
        <v>3</v>
      </c>
      <c r="B74" s="93" t="s">
        <v>52</v>
      </c>
      <c r="C74" s="132">
        <f>D74+E74+F74+G74+H74+I74+J74</f>
        <v>14480</v>
      </c>
      <c r="D74" s="132"/>
      <c r="E74" s="132"/>
      <c r="F74" s="132"/>
      <c r="G74" s="132">
        <v>14480</v>
      </c>
      <c r="H74" s="132"/>
      <c r="I74" s="132"/>
      <c r="J74" s="132"/>
    </row>
    <row r="75" spans="1:10" x14ac:dyDescent="0.2">
      <c r="A75" s="94">
        <v>32</v>
      </c>
      <c r="B75" s="93" t="s">
        <v>24</v>
      </c>
      <c r="C75" s="132">
        <f>D75+E75+F75+G75+H75+I75+J75</f>
        <v>14480</v>
      </c>
      <c r="D75" s="132"/>
      <c r="E75" s="132"/>
      <c r="F75" s="132"/>
      <c r="G75" s="132">
        <v>14480</v>
      </c>
      <c r="H75" s="132"/>
      <c r="I75" s="132"/>
      <c r="J75" s="132"/>
    </row>
    <row r="76" spans="1:10" x14ac:dyDescent="0.2">
      <c r="A76" s="138">
        <v>321</v>
      </c>
      <c r="B76" s="91" t="s">
        <v>25</v>
      </c>
      <c r="C76" s="132">
        <f t="shared" ref="C76:C78" si="6">D76+E76+F76+G76+H76+I76+J76</f>
        <v>0</v>
      </c>
      <c r="D76" s="131"/>
      <c r="E76" s="131"/>
      <c r="F76" s="131"/>
      <c r="G76" s="131"/>
      <c r="H76" s="131"/>
      <c r="I76" s="131"/>
      <c r="J76" s="131"/>
    </row>
    <row r="77" spans="1:10" x14ac:dyDescent="0.2">
      <c r="A77" s="138">
        <v>322</v>
      </c>
      <c r="B77" s="91" t="s">
        <v>26</v>
      </c>
      <c r="C77" s="132">
        <f t="shared" si="6"/>
        <v>0</v>
      </c>
      <c r="D77" s="131"/>
      <c r="E77" s="131"/>
      <c r="F77" s="131"/>
      <c r="G77" s="131"/>
      <c r="H77" s="131"/>
      <c r="I77" s="131"/>
      <c r="J77" s="131"/>
    </row>
    <row r="78" spans="1:10" x14ac:dyDescent="0.2">
      <c r="A78" s="138">
        <v>323</v>
      </c>
      <c r="B78" s="91" t="s">
        <v>27</v>
      </c>
      <c r="C78" s="132">
        <f t="shared" si="6"/>
        <v>0</v>
      </c>
      <c r="D78" s="131"/>
      <c r="E78" s="131"/>
      <c r="F78" s="131"/>
      <c r="G78" s="131"/>
      <c r="H78" s="131"/>
      <c r="I78" s="131"/>
      <c r="J78" s="131"/>
    </row>
    <row r="79" spans="1:10" s="122" customFormat="1" ht="25.5" x14ac:dyDescent="0.2">
      <c r="A79" s="138">
        <v>324</v>
      </c>
      <c r="B79" s="91" t="s">
        <v>68</v>
      </c>
      <c r="C79" s="132">
        <f>D79+E79+F79+G79+H79+I79+J79</f>
        <v>14480</v>
      </c>
      <c r="D79" s="131"/>
      <c r="E79" s="131"/>
      <c r="F79" s="131"/>
      <c r="G79" s="131">
        <v>14480</v>
      </c>
      <c r="H79" s="131"/>
      <c r="I79" s="131"/>
      <c r="J79" s="131"/>
    </row>
    <row r="80" spans="1:10" s="133" customFormat="1" x14ac:dyDescent="0.2">
      <c r="A80" s="142"/>
      <c r="B80" s="140"/>
      <c r="C80" s="141"/>
      <c r="D80" s="143"/>
      <c r="E80" s="143"/>
      <c r="F80" s="143"/>
      <c r="G80" s="143"/>
      <c r="H80" s="143"/>
      <c r="I80" s="143"/>
      <c r="J80" s="143"/>
    </row>
    <row r="81" spans="1:10" s="133" customFormat="1" x14ac:dyDescent="0.2">
      <c r="A81" s="80"/>
      <c r="B81" s="8"/>
      <c r="C81" s="40"/>
      <c r="D81" s="38"/>
      <c r="E81" s="38"/>
      <c r="F81" s="38"/>
      <c r="G81" s="38"/>
      <c r="H81" s="38"/>
      <c r="I81" s="38"/>
      <c r="J81" s="38"/>
    </row>
    <row r="82" spans="1:10" s="133" customFormat="1" x14ac:dyDescent="0.2">
      <c r="A82" s="80"/>
      <c r="B82" s="8"/>
      <c r="C82" s="40"/>
      <c r="D82" s="38"/>
      <c r="E82" s="38"/>
      <c r="F82" s="38"/>
      <c r="G82" s="38"/>
      <c r="H82" s="38"/>
      <c r="I82" s="38"/>
      <c r="J82" s="38"/>
    </row>
    <row r="83" spans="1:10" s="123" customFormat="1" x14ac:dyDescent="0.2">
      <c r="A83" s="144"/>
      <c r="B83" s="145"/>
      <c r="C83" s="146"/>
      <c r="D83" s="147"/>
      <c r="E83" s="147"/>
      <c r="F83" s="147"/>
      <c r="G83" s="147"/>
      <c r="H83" s="147"/>
      <c r="I83" s="147"/>
      <c r="J83" s="147"/>
    </row>
    <row r="84" spans="1:10" s="5" customFormat="1" ht="51" x14ac:dyDescent="0.2">
      <c r="A84" s="4" t="s">
        <v>17</v>
      </c>
      <c r="B84" s="85" t="s">
        <v>18</v>
      </c>
      <c r="C84" s="134" t="s">
        <v>49</v>
      </c>
      <c r="D84" s="134" t="s">
        <v>9</v>
      </c>
      <c r="E84" s="134" t="s">
        <v>10</v>
      </c>
      <c r="F84" s="134" t="s">
        <v>11</v>
      </c>
      <c r="G84" s="134" t="s">
        <v>12</v>
      </c>
      <c r="H84" s="134" t="s">
        <v>19</v>
      </c>
      <c r="I84" s="134" t="s">
        <v>14</v>
      </c>
      <c r="J84" s="134" t="s">
        <v>15</v>
      </c>
    </row>
    <row r="85" spans="1:10" s="5" customFormat="1" x14ac:dyDescent="0.2">
      <c r="A85" s="148"/>
      <c r="B85" s="148"/>
      <c r="C85" s="149"/>
      <c r="D85" s="149"/>
      <c r="E85" s="149"/>
      <c r="F85" s="149"/>
      <c r="G85" s="149"/>
      <c r="H85" s="149"/>
      <c r="I85" s="149"/>
      <c r="J85" s="149"/>
    </row>
    <row r="86" spans="1:10" s="5" customFormat="1" ht="25.5" x14ac:dyDescent="0.2">
      <c r="A86" s="96">
        <v>2</v>
      </c>
      <c r="B86" s="152" t="s">
        <v>69</v>
      </c>
      <c r="C86" s="130"/>
      <c r="D86" s="130"/>
      <c r="E86" s="130"/>
      <c r="F86" s="130"/>
      <c r="G86" s="130"/>
      <c r="H86" s="130"/>
      <c r="I86" s="130"/>
      <c r="J86" s="130"/>
    </row>
    <row r="87" spans="1:10" x14ac:dyDescent="0.2">
      <c r="A87" s="92"/>
      <c r="B87" s="93"/>
      <c r="C87" s="132"/>
      <c r="D87" s="132"/>
      <c r="E87" s="132"/>
      <c r="F87" s="132"/>
      <c r="G87" s="132"/>
      <c r="H87" s="132"/>
      <c r="I87" s="132"/>
      <c r="J87" s="132"/>
    </row>
    <row r="88" spans="1:10" x14ac:dyDescent="0.2">
      <c r="A88" s="136" t="s">
        <v>61</v>
      </c>
      <c r="B88" s="137" t="s">
        <v>56</v>
      </c>
      <c r="C88" s="132"/>
      <c r="D88" s="132"/>
      <c r="E88" s="132"/>
      <c r="F88" s="132"/>
      <c r="G88" s="132"/>
      <c r="H88" s="132"/>
      <c r="I88" s="132"/>
      <c r="J88" s="132"/>
    </row>
    <row r="89" spans="1:10" ht="25.5" x14ac:dyDescent="0.2">
      <c r="A89" s="136"/>
      <c r="B89" s="137" t="s">
        <v>70</v>
      </c>
      <c r="C89" s="132"/>
      <c r="D89" s="132"/>
      <c r="E89" s="132"/>
      <c r="F89" s="132"/>
      <c r="G89" s="132"/>
      <c r="H89" s="132"/>
      <c r="I89" s="132"/>
      <c r="J89" s="132"/>
    </row>
    <row r="90" spans="1:10" x14ac:dyDescent="0.2">
      <c r="A90" s="92"/>
      <c r="B90" s="93"/>
      <c r="C90" s="132"/>
      <c r="D90" s="132"/>
      <c r="E90" s="132"/>
      <c r="F90" s="132"/>
      <c r="G90" s="132"/>
      <c r="H90" s="132"/>
      <c r="I90" s="132"/>
      <c r="J90" s="132"/>
    </row>
    <row r="91" spans="1:10" x14ac:dyDescent="0.2">
      <c r="A91" s="92">
        <v>3</v>
      </c>
      <c r="B91" s="93" t="s">
        <v>52</v>
      </c>
      <c r="C91" s="132">
        <f>D91+E91+F91+G91+H91+I91+J91</f>
        <v>141383</v>
      </c>
      <c r="D91" s="132"/>
      <c r="E91" s="132"/>
      <c r="F91" s="132"/>
      <c r="G91" s="132">
        <f>G92+G96+G100</f>
        <v>141383</v>
      </c>
      <c r="H91" s="132"/>
      <c r="I91" s="132"/>
      <c r="J91" s="132"/>
    </row>
    <row r="92" spans="1:10" x14ac:dyDescent="0.2">
      <c r="A92" s="94">
        <v>31</v>
      </c>
      <c r="B92" s="93" t="s">
        <v>20</v>
      </c>
      <c r="C92" s="132">
        <f t="shared" ref="C92:C101" si="7">D92+E92+F92+G92+H92+I92+J92</f>
        <v>137225</v>
      </c>
      <c r="D92" s="132"/>
      <c r="E92" s="132"/>
      <c r="F92" s="132"/>
      <c r="G92" s="132">
        <f>G93+G94+G95</f>
        <v>137225</v>
      </c>
      <c r="H92" s="132"/>
      <c r="I92" s="132"/>
      <c r="J92" s="132"/>
    </row>
    <row r="93" spans="1:10" s="5" customFormat="1" x14ac:dyDescent="0.2">
      <c r="A93" s="138">
        <v>311</v>
      </c>
      <c r="B93" s="91" t="s">
        <v>21</v>
      </c>
      <c r="C93" s="132">
        <f t="shared" si="7"/>
        <v>114700</v>
      </c>
      <c r="D93" s="131"/>
      <c r="E93" s="131"/>
      <c r="F93" s="131"/>
      <c r="G93" s="131">
        <v>114700</v>
      </c>
      <c r="H93" s="131"/>
      <c r="I93" s="131"/>
      <c r="J93" s="131"/>
    </row>
    <row r="94" spans="1:10" x14ac:dyDescent="0.2">
      <c r="A94" s="138">
        <v>312</v>
      </c>
      <c r="B94" s="91" t="s">
        <v>22</v>
      </c>
      <c r="C94" s="132">
        <f t="shared" si="7"/>
        <v>3600</v>
      </c>
      <c r="D94" s="131"/>
      <c r="E94" s="131"/>
      <c r="F94" s="131"/>
      <c r="G94" s="131">
        <v>3600</v>
      </c>
      <c r="H94" s="131"/>
      <c r="I94" s="131"/>
      <c r="J94" s="131"/>
    </row>
    <row r="95" spans="1:10" x14ac:dyDescent="0.2">
      <c r="A95" s="138">
        <v>313</v>
      </c>
      <c r="B95" s="91" t="s">
        <v>23</v>
      </c>
      <c r="C95" s="132">
        <f t="shared" si="7"/>
        <v>18925</v>
      </c>
      <c r="D95" s="131"/>
      <c r="E95" s="131"/>
      <c r="F95" s="131"/>
      <c r="G95" s="131">
        <v>18925</v>
      </c>
      <c r="H95" s="131"/>
      <c r="I95" s="131"/>
      <c r="J95" s="131"/>
    </row>
    <row r="96" spans="1:10" x14ac:dyDescent="0.2">
      <c r="A96" s="94">
        <v>32</v>
      </c>
      <c r="B96" s="93" t="s">
        <v>24</v>
      </c>
      <c r="C96" s="132">
        <f t="shared" si="7"/>
        <v>4158</v>
      </c>
      <c r="D96" s="132"/>
      <c r="E96" s="132"/>
      <c r="F96" s="132"/>
      <c r="G96" s="132">
        <f>G97+G98+G99</f>
        <v>4158</v>
      </c>
      <c r="H96" s="132"/>
      <c r="I96" s="132"/>
      <c r="J96" s="132"/>
    </row>
    <row r="97" spans="1:10" x14ac:dyDescent="0.2">
      <c r="A97" s="138">
        <v>321</v>
      </c>
      <c r="B97" s="91" t="s">
        <v>25</v>
      </c>
      <c r="C97" s="132">
        <f t="shared" si="7"/>
        <v>4158</v>
      </c>
      <c r="D97" s="131"/>
      <c r="E97" s="131"/>
      <c r="F97" s="131"/>
      <c r="G97" s="131">
        <v>4158</v>
      </c>
      <c r="H97" s="131"/>
      <c r="I97" s="131"/>
      <c r="J97" s="131"/>
    </row>
    <row r="98" spans="1:10" x14ac:dyDescent="0.2">
      <c r="A98" s="138">
        <v>322</v>
      </c>
      <c r="B98" s="91" t="s">
        <v>26</v>
      </c>
      <c r="C98" s="132">
        <f t="shared" si="7"/>
        <v>0</v>
      </c>
      <c r="D98" s="131"/>
      <c r="E98" s="131"/>
      <c r="F98" s="131"/>
      <c r="G98" s="131"/>
      <c r="H98" s="131"/>
      <c r="I98" s="131"/>
      <c r="J98" s="131"/>
    </row>
    <row r="99" spans="1:10" x14ac:dyDescent="0.2">
      <c r="A99" s="138">
        <v>323</v>
      </c>
      <c r="B99" s="91" t="s">
        <v>27</v>
      </c>
      <c r="C99" s="132">
        <f>D99+E99+F99+G99+H99+I99+J99</f>
        <v>0</v>
      </c>
      <c r="D99" s="131"/>
      <c r="E99" s="131"/>
      <c r="F99" s="131"/>
      <c r="G99" s="131"/>
      <c r="H99" s="131"/>
      <c r="I99" s="131"/>
      <c r="J99" s="131"/>
    </row>
    <row r="100" spans="1:10" x14ac:dyDescent="0.2">
      <c r="A100" s="94">
        <v>34</v>
      </c>
      <c r="B100" s="93" t="s">
        <v>28</v>
      </c>
      <c r="C100" s="132">
        <f t="shared" si="7"/>
        <v>0</v>
      </c>
      <c r="D100" s="132"/>
      <c r="E100" s="132"/>
      <c r="F100" s="132"/>
      <c r="G100" s="132">
        <f>G101</f>
        <v>0</v>
      </c>
      <c r="H100" s="132"/>
      <c r="I100" s="132"/>
      <c r="J100" s="132"/>
    </row>
    <row r="101" spans="1:10" x14ac:dyDescent="0.2">
      <c r="A101" s="138">
        <v>343</v>
      </c>
      <c r="B101" s="91" t="s">
        <v>29</v>
      </c>
      <c r="C101" s="132">
        <f t="shared" si="7"/>
        <v>0</v>
      </c>
      <c r="D101" s="131"/>
      <c r="E101" s="131"/>
      <c r="F101" s="131"/>
      <c r="G101" s="131"/>
      <c r="H101" s="131"/>
      <c r="I101" s="131"/>
      <c r="J101" s="131"/>
    </row>
    <row r="102" spans="1:10" x14ac:dyDescent="0.2">
      <c r="A102" s="61"/>
      <c r="B102" s="8"/>
      <c r="C102" s="38"/>
      <c r="D102" s="38"/>
      <c r="E102" s="38"/>
      <c r="F102" s="38"/>
      <c r="G102" s="38"/>
      <c r="H102" s="38"/>
      <c r="I102" s="38"/>
      <c r="J102" s="38"/>
    </row>
    <row r="103" spans="1:10" s="133" customFormat="1" x14ac:dyDescent="0.2">
      <c r="A103" s="61"/>
      <c r="B103" s="8"/>
      <c r="C103" s="38"/>
      <c r="D103" s="38"/>
      <c r="E103" s="38"/>
      <c r="F103" s="38"/>
      <c r="G103" s="38"/>
      <c r="H103" s="38"/>
      <c r="I103" s="38"/>
      <c r="J103" s="38"/>
    </row>
    <row r="104" spans="1:10" s="133" customFormat="1" x14ac:dyDescent="0.2">
      <c r="A104" s="61"/>
      <c r="B104" s="8"/>
      <c r="C104" s="38"/>
      <c r="D104" s="38"/>
      <c r="E104" s="38"/>
      <c r="F104" s="38"/>
      <c r="G104" s="38"/>
      <c r="H104" s="38"/>
      <c r="I104" s="38"/>
      <c r="J104" s="38"/>
    </row>
    <row r="105" spans="1:10" s="133" customFormat="1" x14ac:dyDescent="0.2">
      <c r="A105" s="61"/>
      <c r="B105" s="8"/>
      <c r="C105" s="38"/>
      <c r="D105" s="38"/>
      <c r="E105" s="38"/>
      <c r="F105" s="38"/>
      <c r="G105" s="38"/>
      <c r="H105" s="38"/>
      <c r="I105" s="38"/>
      <c r="J105" s="38"/>
    </row>
    <row r="106" spans="1:10" s="133" customFormat="1" x14ac:dyDescent="0.2">
      <c r="A106" s="61"/>
      <c r="B106" s="8"/>
      <c r="C106" s="38"/>
      <c r="D106" s="38"/>
      <c r="E106" s="38"/>
      <c r="F106" s="38"/>
      <c r="G106" s="38"/>
      <c r="H106" s="38"/>
      <c r="I106" s="38"/>
      <c r="J106" s="38"/>
    </row>
    <row r="107" spans="1:10" s="133" customFormat="1" x14ac:dyDescent="0.2">
      <c r="A107" s="61"/>
      <c r="B107" s="8"/>
      <c r="C107" s="38"/>
      <c r="D107" s="38"/>
      <c r="E107" s="38"/>
      <c r="F107" s="38"/>
      <c r="G107" s="38"/>
      <c r="H107" s="38"/>
      <c r="I107" s="38"/>
      <c r="J107" s="38"/>
    </row>
    <row r="108" spans="1:10" s="133" customFormat="1" x14ac:dyDescent="0.2">
      <c r="A108" s="61"/>
      <c r="B108" s="8"/>
      <c r="C108" s="38"/>
      <c r="D108" s="38"/>
      <c r="E108" s="38"/>
      <c r="F108" s="38"/>
      <c r="G108" s="38"/>
      <c r="H108" s="38"/>
      <c r="I108" s="38"/>
      <c r="J108" s="38"/>
    </row>
    <row r="109" spans="1:10" s="133" customFormat="1" x14ac:dyDescent="0.2">
      <c r="A109" s="61"/>
      <c r="B109" s="8"/>
      <c r="C109" s="38"/>
      <c r="D109" s="38"/>
      <c r="E109" s="38"/>
      <c r="F109" s="38"/>
      <c r="G109" s="38"/>
      <c r="H109" s="38"/>
      <c r="I109" s="38"/>
      <c r="J109" s="38"/>
    </row>
    <row r="110" spans="1:10" s="133" customFormat="1" x14ac:dyDescent="0.2">
      <c r="A110" s="61"/>
      <c r="B110" s="8"/>
      <c r="C110" s="38"/>
      <c r="D110" s="38"/>
      <c r="E110" s="38"/>
      <c r="F110" s="38"/>
      <c r="G110" s="38"/>
      <c r="H110" s="38"/>
      <c r="I110" s="38"/>
      <c r="J110" s="38"/>
    </row>
    <row r="111" spans="1:10" s="133" customFormat="1" x14ac:dyDescent="0.2">
      <c r="A111" s="61"/>
      <c r="B111" s="8"/>
      <c r="C111" s="38"/>
      <c r="D111" s="38"/>
      <c r="E111" s="38"/>
      <c r="F111" s="38"/>
      <c r="G111" s="38"/>
      <c r="H111" s="38"/>
      <c r="I111" s="38"/>
      <c r="J111" s="38"/>
    </row>
    <row r="112" spans="1:10" s="155" customFormat="1" x14ac:dyDescent="0.2">
      <c r="A112" s="61"/>
      <c r="B112" s="8"/>
      <c r="C112" s="38"/>
      <c r="D112" s="38"/>
      <c r="E112" s="38"/>
      <c r="F112" s="38"/>
      <c r="G112" s="38"/>
      <c r="H112" s="38"/>
      <c r="I112" s="38"/>
      <c r="J112" s="38"/>
    </row>
    <row r="113" spans="1:10" s="155" customFormat="1" x14ac:dyDescent="0.2">
      <c r="A113" s="61"/>
      <c r="B113" s="8"/>
      <c r="C113" s="38"/>
      <c r="D113" s="38"/>
      <c r="E113" s="38"/>
      <c r="F113" s="38"/>
      <c r="G113" s="38"/>
      <c r="H113" s="38"/>
      <c r="I113" s="38"/>
      <c r="J113" s="38"/>
    </row>
    <row r="114" spans="1:10" s="155" customFormat="1" x14ac:dyDescent="0.2">
      <c r="A114" s="61"/>
      <c r="B114" s="8"/>
      <c r="C114" s="38"/>
      <c r="D114" s="38"/>
      <c r="E114" s="38"/>
      <c r="F114" s="38"/>
      <c r="G114" s="38"/>
      <c r="H114" s="38"/>
      <c r="I114" s="38"/>
      <c r="J114" s="38"/>
    </row>
    <row r="115" spans="1:10" s="155" customFormat="1" x14ac:dyDescent="0.2">
      <c r="A115" s="61"/>
      <c r="B115" s="8"/>
      <c r="C115" s="38"/>
      <c r="D115" s="38"/>
      <c r="E115" s="38"/>
      <c r="F115" s="38"/>
      <c r="G115" s="38"/>
      <c r="H115" s="38"/>
      <c r="I115" s="38"/>
      <c r="J115" s="38"/>
    </row>
    <row r="116" spans="1:10" s="155" customFormat="1" x14ac:dyDescent="0.2">
      <c r="A116" s="61"/>
      <c r="B116" s="8"/>
      <c r="C116" s="38"/>
      <c r="D116" s="38"/>
      <c r="E116" s="38"/>
      <c r="F116" s="38"/>
      <c r="G116" s="38"/>
      <c r="H116" s="38"/>
      <c r="I116" s="38"/>
      <c r="J116" s="38"/>
    </row>
    <row r="117" spans="1:10" s="155" customFormat="1" x14ac:dyDescent="0.2">
      <c r="A117" s="61"/>
      <c r="B117" s="8"/>
      <c r="C117" s="38"/>
      <c r="D117" s="38"/>
      <c r="E117" s="38"/>
      <c r="F117" s="38"/>
      <c r="G117" s="38"/>
      <c r="H117" s="38"/>
      <c r="I117" s="38"/>
      <c r="J117" s="38"/>
    </row>
    <row r="118" spans="1:10" s="155" customFormat="1" x14ac:dyDescent="0.2">
      <c r="A118" s="61"/>
      <c r="B118" s="8"/>
      <c r="C118" s="38"/>
      <c r="D118" s="38"/>
      <c r="E118" s="38"/>
      <c r="F118" s="38"/>
      <c r="G118" s="38"/>
      <c r="H118" s="38"/>
      <c r="I118" s="38"/>
      <c r="J118" s="38"/>
    </row>
    <row r="119" spans="1:10" s="155" customFormat="1" x14ac:dyDescent="0.2">
      <c r="A119" s="61"/>
      <c r="B119" s="8"/>
      <c r="C119" s="38"/>
      <c r="D119" s="38"/>
      <c r="E119" s="38"/>
      <c r="F119" s="38"/>
      <c r="G119" s="38"/>
      <c r="H119" s="38"/>
      <c r="I119" s="38"/>
      <c r="J119" s="38"/>
    </row>
    <row r="120" spans="1:10" s="133" customFormat="1" x14ac:dyDescent="0.2">
      <c r="A120" s="61"/>
      <c r="B120" s="8"/>
      <c r="C120" s="38"/>
      <c r="D120" s="38"/>
      <c r="E120" s="38"/>
      <c r="F120" s="38"/>
      <c r="G120" s="38"/>
      <c r="H120" s="38"/>
      <c r="I120" s="38"/>
      <c r="J120" s="38"/>
    </row>
    <row r="121" spans="1:10" s="133" customFormat="1" x14ac:dyDescent="0.2">
      <c r="A121" s="61"/>
      <c r="B121" s="8"/>
      <c r="C121" s="38"/>
      <c r="D121" s="38"/>
      <c r="E121" s="38"/>
      <c r="F121" s="38"/>
      <c r="G121" s="38"/>
      <c r="H121" s="38"/>
      <c r="I121" s="38"/>
      <c r="J121" s="38"/>
    </row>
    <row r="122" spans="1:10" s="133" customFormat="1" x14ac:dyDescent="0.2">
      <c r="A122" s="61"/>
      <c r="B122" s="8"/>
      <c r="C122" s="38"/>
      <c r="D122" s="38"/>
      <c r="E122" s="38"/>
      <c r="F122" s="38"/>
      <c r="G122" s="38"/>
      <c r="H122" s="38"/>
      <c r="I122" s="38"/>
      <c r="J122" s="38"/>
    </row>
    <row r="123" spans="1:10" s="155" customFormat="1" x14ac:dyDescent="0.2">
      <c r="A123" s="61"/>
      <c r="B123" s="8"/>
      <c r="C123" s="38"/>
      <c r="D123" s="38"/>
      <c r="E123" s="38"/>
      <c r="F123" s="38"/>
      <c r="G123" s="38"/>
      <c r="H123" s="38"/>
      <c r="I123" s="38"/>
      <c r="J123" s="38"/>
    </row>
    <row r="124" spans="1:10" s="133" customFormat="1" x14ac:dyDescent="0.2">
      <c r="A124" s="61"/>
      <c r="B124" s="8"/>
      <c r="C124" s="38"/>
      <c r="D124" s="38"/>
      <c r="E124" s="38"/>
      <c r="F124" s="38"/>
      <c r="G124" s="38"/>
      <c r="H124" s="38"/>
      <c r="I124" s="38"/>
      <c r="J124" s="38"/>
    </row>
    <row r="125" spans="1:10" s="133" customFormat="1" x14ac:dyDescent="0.2">
      <c r="A125" s="61"/>
      <c r="B125" s="8"/>
      <c r="C125" s="38"/>
      <c r="D125" s="38"/>
      <c r="E125" s="38"/>
      <c r="F125" s="38"/>
      <c r="G125" s="38"/>
      <c r="H125" s="38"/>
      <c r="I125" s="38"/>
      <c r="J125" s="38"/>
    </row>
    <row r="126" spans="1:10" s="133" customFormat="1" x14ac:dyDescent="0.2">
      <c r="A126" s="61"/>
      <c r="B126" s="8"/>
      <c r="C126" s="38"/>
      <c r="D126" s="38"/>
      <c r="E126" s="38"/>
      <c r="F126" s="38"/>
      <c r="G126" s="38"/>
      <c r="H126" s="38"/>
      <c r="I126" s="38"/>
      <c r="J126" s="38"/>
    </row>
    <row r="127" spans="1:10" s="133" customFormat="1" x14ac:dyDescent="0.2">
      <c r="A127" s="61"/>
      <c r="B127" s="8"/>
      <c r="C127" s="38"/>
      <c r="D127" s="38"/>
      <c r="E127" s="38"/>
      <c r="F127" s="38"/>
      <c r="G127" s="38"/>
      <c r="H127" s="38"/>
      <c r="I127" s="38"/>
      <c r="J127" s="38"/>
    </row>
    <row r="128" spans="1:10" s="133" customFormat="1" x14ac:dyDescent="0.2">
      <c r="A128" s="61"/>
      <c r="B128" s="8"/>
      <c r="C128" s="38"/>
      <c r="D128" s="38"/>
      <c r="E128" s="38"/>
      <c r="F128" s="38"/>
      <c r="G128" s="38"/>
      <c r="H128" s="38"/>
      <c r="I128" s="38"/>
      <c r="J128" s="38"/>
    </row>
    <row r="129" spans="1:10" s="133" customFormat="1" x14ac:dyDescent="0.2">
      <c r="A129" s="61"/>
      <c r="B129" s="8"/>
      <c r="C129" s="38"/>
      <c r="D129" s="38"/>
      <c r="E129" s="38"/>
      <c r="F129" s="38"/>
      <c r="G129" s="38"/>
      <c r="H129" s="38"/>
      <c r="I129" s="38"/>
      <c r="J129" s="38"/>
    </row>
    <row r="130" spans="1:10" x14ac:dyDescent="0.2">
      <c r="A130" s="61"/>
      <c r="B130" s="8"/>
      <c r="C130" s="38"/>
      <c r="D130" s="38"/>
      <c r="E130" s="38"/>
      <c r="F130" s="38"/>
      <c r="G130" s="38"/>
      <c r="H130" s="38"/>
      <c r="I130" s="38"/>
      <c r="J130" s="38"/>
    </row>
    <row r="131" spans="1:10" x14ac:dyDescent="0.2">
      <c r="A131" s="61"/>
      <c r="B131" s="8"/>
      <c r="C131" s="40"/>
      <c r="D131" s="40"/>
      <c r="E131" s="40"/>
      <c r="F131" s="40"/>
      <c r="G131" s="40"/>
      <c r="H131" s="38"/>
      <c r="I131" s="38"/>
      <c r="J131" s="38"/>
    </row>
    <row r="132" spans="1:10" ht="63" customHeight="1" x14ac:dyDescent="0.2">
      <c r="A132" s="4" t="s">
        <v>17</v>
      </c>
      <c r="B132" s="85" t="s">
        <v>18</v>
      </c>
      <c r="C132" s="4" t="s">
        <v>50</v>
      </c>
      <c r="D132" s="4" t="s">
        <v>9</v>
      </c>
      <c r="E132" s="4" t="s">
        <v>10</v>
      </c>
      <c r="F132" s="4" t="s">
        <v>11</v>
      </c>
      <c r="G132" s="4" t="s">
        <v>12</v>
      </c>
      <c r="H132" s="4" t="s">
        <v>19</v>
      </c>
      <c r="I132" s="4" t="s">
        <v>14</v>
      </c>
      <c r="J132" s="4" t="s">
        <v>15</v>
      </c>
    </row>
    <row r="133" spans="1:10" s="122" customFormat="1" x14ac:dyDescent="0.2">
      <c r="A133" s="88"/>
      <c r="B133" s="127" t="s">
        <v>31</v>
      </c>
      <c r="C133" s="129"/>
      <c r="D133" s="129"/>
      <c r="E133" s="129"/>
      <c r="F133" s="129"/>
      <c r="G133" s="129"/>
      <c r="H133" s="129"/>
      <c r="I133" s="129"/>
      <c r="J133" s="129"/>
    </row>
    <row r="134" spans="1:10" s="122" customFormat="1" x14ac:dyDescent="0.2">
      <c r="A134" s="88"/>
      <c r="B134" s="89" t="s">
        <v>57</v>
      </c>
      <c r="C134" s="130"/>
      <c r="D134" s="130"/>
      <c r="E134" s="130"/>
      <c r="F134" s="130"/>
      <c r="G134" s="130"/>
      <c r="H134" s="130"/>
      <c r="I134" s="130"/>
      <c r="J134" s="130"/>
    </row>
    <row r="135" spans="1:10" s="122" customFormat="1" x14ac:dyDescent="0.2">
      <c r="A135" s="88"/>
      <c r="B135" s="93" t="s">
        <v>58</v>
      </c>
      <c r="C135" s="132">
        <f>D135+E135+F135+G135+H135+I135+J135</f>
        <v>2778361</v>
      </c>
      <c r="D135" s="131">
        <f>D142+D154+D161+D168+D179+D147</f>
        <v>382913</v>
      </c>
      <c r="E135" s="131">
        <f>E142+E154+E161+E168+E179</f>
        <v>0</v>
      </c>
      <c r="F135" s="131">
        <f>F142+F154+F161+F168+F179</f>
        <v>20140</v>
      </c>
      <c r="G135" s="131">
        <f>G142+G154+G161+G168+G179</f>
        <v>2375308</v>
      </c>
      <c r="H135" s="131"/>
      <c r="I135" s="131"/>
      <c r="J135" s="131"/>
    </row>
    <row r="136" spans="1:10" s="133" customFormat="1" x14ac:dyDescent="0.2">
      <c r="A136" s="88"/>
      <c r="B136" s="93"/>
      <c r="C136" s="132"/>
      <c r="D136" s="131"/>
      <c r="E136" s="131"/>
      <c r="F136" s="131"/>
      <c r="G136" s="131"/>
      <c r="H136" s="131"/>
      <c r="I136" s="131"/>
      <c r="J136" s="131"/>
    </row>
    <row r="137" spans="1:10" s="122" customFormat="1" ht="25.5" x14ac:dyDescent="0.2">
      <c r="A137" s="96">
        <v>1</v>
      </c>
      <c r="B137" s="93" t="s">
        <v>59</v>
      </c>
      <c r="C137" s="132"/>
      <c r="D137" s="132"/>
      <c r="E137" s="132"/>
      <c r="F137" s="132"/>
      <c r="G137" s="132"/>
      <c r="H137" s="132"/>
      <c r="I137" s="132"/>
      <c r="J137" s="132"/>
    </row>
    <row r="138" spans="1:10" s="122" customFormat="1" x14ac:dyDescent="0.2">
      <c r="A138" s="88"/>
      <c r="B138" s="93"/>
      <c r="C138" s="132"/>
      <c r="D138" s="132"/>
      <c r="E138" s="132"/>
      <c r="F138" s="132"/>
      <c r="G138" s="132"/>
      <c r="H138" s="132"/>
      <c r="I138" s="132"/>
      <c r="J138" s="132"/>
    </row>
    <row r="139" spans="1:10" s="122" customFormat="1" x14ac:dyDescent="0.2">
      <c r="A139" s="150" t="s">
        <v>61</v>
      </c>
      <c r="B139" s="137" t="s">
        <v>56</v>
      </c>
      <c r="C139" s="132"/>
      <c r="D139" s="132"/>
      <c r="E139" s="132"/>
      <c r="F139" s="132"/>
      <c r="G139" s="132"/>
      <c r="H139" s="132"/>
      <c r="I139" s="132"/>
      <c r="J139" s="132"/>
    </row>
    <row r="140" spans="1:10" s="122" customFormat="1" x14ac:dyDescent="0.2">
      <c r="A140" s="153"/>
      <c r="B140" s="137" t="s">
        <v>72</v>
      </c>
      <c r="C140" s="132"/>
      <c r="D140" s="132"/>
      <c r="E140" s="132"/>
      <c r="F140" s="132"/>
      <c r="G140" s="132"/>
      <c r="H140" s="132"/>
      <c r="I140" s="132"/>
      <c r="J140" s="132"/>
    </row>
    <row r="141" spans="1:10" x14ac:dyDescent="0.2">
      <c r="A141" s="90"/>
      <c r="B141" s="91"/>
      <c r="C141" s="132"/>
      <c r="D141" s="131"/>
      <c r="E141" s="131"/>
      <c r="F141" s="131"/>
      <c r="G141" s="131"/>
      <c r="H141" s="38"/>
      <c r="I141" s="38"/>
      <c r="J141" s="38"/>
    </row>
    <row r="142" spans="1:10" x14ac:dyDescent="0.2">
      <c r="A142" s="94">
        <v>3</v>
      </c>
      <c r="B142" s="93" t="s">
        <v>52</v>
      </c>
      <c r="C142" s="132">
        <f>D142+E142+F142+G142+H142+I142+J142</f>
        <v>2533024</v>
      </c>
      <c r="D142" s="132">
        <f t="shared" ref="D142" si="8">D143+D144+D145</f>
        <v>338413</v>
      </c>
      <c r="E142" s="132"/>
      <c r="F142" s="132"/>
      <c r="G142" s="132">
        <f>G143+G144+G145</f>
        <v>2194611</v>
      </c>
      <c r="H142" s="135"/>
      <c r="I142" s="135"/>
      <c r="J142" s="135"/>
    </row>
    <row r="143" spans="1:10" s="123" customFormat="1" ht="12.75" customHeight="1" x14ac:dyDescent="0.2">
      <c r="A143" s="138">
        <v>31</v>
      </c>
      <c r="B143" s="91" t="s">
        <v>20</v>
      </c>
      <c r="C143" s="131">
        <f>D143+E143+F143+G143+H143+I143+J143</f>
        <v>2194611</v>
      </c>
      <c r="D143" s="131"/>
      <c r="E143" s="131"/>
      <c r="F143" s="131"/>
      <c r="G143" s="131">
        <v>2194611</v>
      </c>
      <c r="H143" s="131"/>
      <c r="I143" s="131"/>
      <c r="J143" s="131"/>
    </row>
    <row r="144" spans="1:10" s="123" customFormat="1" x14ac:dyDescent="0.2">
      <c r="A144" s="138">
        <v>32</v>
      </c>
      <c r="B144" s="91" t="s">
        <v>24</v>
      </c>
      <c r="C144" s="131">
        <f t="shared" ref="C144:C145" si="9">D144+E144+F144+G144+H144+I144+J144</f>
        <v>336586</v>
      </c>
      <c r="D144" s="131">
        <v>336586</v>
      </c>
      <c r="E144" s="131"/>
      <c r="F144" s="131"/>
      <c r="G144" s="131"/>
      <c r="H144" s="131"/>
      <c r="I144" s="131"/>
      <c r="J144" s="131"/>
    </row>
    <row r="145" spans="1:10" s="123" customFormat="1" x14ac:dyDescent="0.2">
      <c r="A145" s="138">
        <v>34</v>
      </c>
      <c r="B145" s="91" t="s">
        <v>28</v>
      </c>
      <c r="C145" s="131">
        <f t="shared" si="9"/>
        <v>1827</v>
      </c>
      <c r="D145" s="131">
        <v>1827</v>
      </c>
      <c r="E145" s="131"/>
      <c r="F145" s="131"/>
      <c r="G145" s="131"/>
      <c r="H145" s="131"/>
      <c r="I145" s="131"/>
      <c r="J145" s="131"/>
    </row>
    <row r="146" spans="1:10" x14ac:dyDescent="0.2">
      <c r="A146" s="90"/>
      <c r="B146" s="91"/>
      <c r="C146" s="131"/>
      <c r="D146" s="131"/>
      <c r="E146" s="131"/>
      <c r="F146" s="131"/>
      <c r="G146" s="131"/>
      <c r="H146" s="131"/>
      <c r="I146" s="131"/>
      <c r="J146" s="131"/>
    </row>
    <row r="147" spans="1:10" s="5" customFormat="1" ht="27" customHeight="1" x14ac:dyDescent="0.2">
      <c r="A147" s="92">
        <v>4</v>
      </c>
      <c r="B147" s="93" t="s">
        <v>80</v>
      </c>
      <c r="C147" s="132">
        <f t="shared" ref="C147:C148" si="10">D147+E147+F147+G147+H147+I147+J147</f>
        <v>20000</v>
      </c>
      <c r="D147" s="132">
        <f>D148</f>
        <v>20000</v>
      </c>
      <c r="E147" s="132"/>
      <c r="F147" s="132"/>
      <c r="G147" s="132"/>
      <c r="H147" s="132"/>
      <c r="I147" s="132"/>
      <c r="J147" s="132"/>
    </row>
    <row r="148" spans="1:10" s="5" customFormat="1" ht="25.5" customHeight="1" x14ac:dyDescent="0.2">
      <c r="A148" s="90">
        <v>42</v>
      </c>
      <c r="B148" s="91" t="s">
        <v>80</v>
      </c>
      <c r="C148" s="132">
        <f t="shared" si="10"/>
        <v>20000</v>
      </c>
      <c r="D148" s="131">
        <v>20000</v>
      </c>
      <c r="E148" s="131"/>
      <c r="F148" s="131"/>
      <c r="G148" s="131"/>
      <c r="H148" s="131"/>
      <c r="I148" s="132"/>
      <c r="J148" s="132"/>
    </row>
    <row r="149" spans="1:10" s="5" customFormat="1" ht="13.5" customHeight="1" x14ac:dyDescent="0.2">
      <c r="A149" s="90"/>
      <c r="B149" s="91"/>
      <c r="C149" s="132"/>
      <c r="D149" s="131"/>
      <c r="E149" s="131"/>
      <c r="F149" s="131"/>
      <c r="G149" s="131"/>
      <c r="H149" s="131"/>
      <c r="I149" s="132"/>
      <c r="J149" s="132"/>
    </row>
    <row r="150" spans="1:10" s="5" customFormat="1" ht="12.75" customHeight="1" x14ac:dyDescent="0.2">
      <c r="A150" s="94"/>
      <c r="B150" s="93"/>
      <c r="C150" s="132"/>
      <c r="D150" s="132"/>
      <c r="E150" s="132"/>
      <c r="F150" s="132"/>
      <c r="G150" s="132"/>
      <c r="H150" s="132"/>
      <c r="I150" s="132"/>
      <c r="J150" s="132"/>
    </row>
    <row r="151" spans="1:10" x14ac:dyDescent="0.2">
      <c r="A151" s="136" t="s">
        <v>62</v>
      </c>
      <c r="B151" s="137" t="s">
        <v>56</v>
      </c>
      <c r="C151" s="131"/>
      <c r="D151" s="131"/>
      <c r="E151" s="131"/>
      <c r="F151" s="131"/>
      <c r="G151" s="131"/>
      <c r="H151" s="131"/>
      <c r="I151" s="131"/>
      <c r="J151" s="131"/>
    </row>
    <row r="152" spans="1:10" s="122" customFormat="1" x14ac:dyDescent="0.2">
      <c r="A152" s="136"/>
      <c r="B152" s="137" t="s">
        <v>60</v>
      </c>
      <c r="C152" s="131"/>
      <c r="D152" s="131"/>
      <c r="E152" s="131"/>
      <c r="F152" s="131"/>
      <c r="G152" s="131"/>
      <c r="H152" s="131"/>
      <c r="I152" s="131"/>
      <c r="J152" s="131"/>
    </row>
    <row r="153" spans="1:10" s="122" customFormat="1" x14ac:dyDescent="0.2">
      <c r="A153" s="92"/>
      <c r="B153" s="93"/>
      <c r="C153" s="132"/>
      <c r="D153" s="132"/>
      <c r="E153" s="132"/>
      <c r="F153" s="132"/>
      <c r="G153" s="132"/>
      <c r="H153" s="131"/>
      <c r="I153" s="131"/>
      <c r="J153" s="131"/>
    </row>
    <row r="154" spans="1:10" s="5" customFormat="1" x14ac:dyDescent="0.2">
      <c r="A154" s="94">
        <v>3</v>
      </c>
      <c r="B154" s="93" t="s">
        <v>52</v>
      </c>
      <c r="C154" s="132">
        <f>D154+E154+F154+G154+H154+I154+J154</f>
        <v>37100</v>
      </c>
      <c r="D154" s="132">
        <f>D155</f>
        <v>24500</v>
      </c>
      <c r="E154" s="132"/>
      <c r="F154" s="132">
        <v>12600</v>
      </c>
      <c r="G154" s="132"/>
      <c r="H154" s="132"/>
      <c r="I154" s="132"/>
      <c r="J154" s="132"/>
    </row>
    <row r="155" spans="1:10" s="123" customFormat="1" x14ac:dyDescent="0.2">
      <c r="A155" s="138">
        <v>32</v>
      </c>
      <c r="B155" s="91" t="s">
        <v>24</v>
      </c>
      <c r="C155" s="131">
        <f>D155+E155+F155+G155+H155+I155+J155</f>
        <v>37100</v>
      </c>
      <c r="D155" s="131">
        <v>24500</v>
      </c>
      <c r="E155" s="131"/>
      <c r="F155" s="131">
        <v>12600</v>
      </c>
      <c r="G155" s="131"/>
      <c r="H155" s="131"/>
      <c r="I155" s="131"/>
      <c r="J155" s="131"/>
    </row>
    <row r="156" spans="1:10" s="133" customFormat="1" x14ac:dyDescent="0.2">
      <c r="A156" s="138"/>
      <c r="B156" s="91"/>
      <c r="C156" s="131"/>
      <c r="D156" s="131"/>
      <c r="E156" s="131"/>
      <c r="F156" s="131"/>
      <c r="G156" s="131"/>
      <c r="H156" s="131"/>
      <c r="I156" s="131"/>
      <c r="J156" s="131"/>
    </row>
    <row r="157" spans="1:10" s="123" customFormat="1" x14ac:dyDescent="0.2">
      <c r="A157" s="90"/>
      <c r="B157" s="91"/>
      <c r="C157" s="131"/>
      <c r="D157" s="131"/>
      <c r="E157" s="131"/>
      <c r="F157" s="131"/>
      <c r="G157" s="131"/>
      <c r="H157" s="131"/>
      <c r="I157" s="131"/>
      <c r="J157" s="131"/>
    </row>
    <row r="158" spans="1:10" s="123" customFormat="1" x14ac:dyDescent="0.2">
      <c r="A158" s="136" t="s">
        <v>64</v>
      </c>
      <c r="B158" s="137" t="s">
        <v>56</v>
      </c>
      <c r="C158" s="131"/>
      <c r="D158" s="131"/>
      <c r="E158" s="131"/>
      <c r="F158" s="131"/>
      <c r="G158" s="131"/>
      <c r="H158" s="131"/>
      <c r="I158" s="131"/>
      <c r="J158" s="131"/>
    </row>
    <row r="159" spans="1:10" s="5" customFormat="1" ht="27" customHeight="1" x14ac:dyDescent="0.2">
      <c r="A159" s="136"/>
      <c r="B159" s="137" t="s">
        <v>77</v>
      </c>
      <c r="C159" s="131"/>
      <c r="D159" s="131"/>
      <c r="E159" s="131"/>
      <c r="F159" s="131"/>
      <c r="G159" s="131"/>
      <c r="H159" s="131"/>
      <c r="I159" s="131"/>
      <c r="J159" s="131"/>
    </row>
    <row r="160" spans="1:10" s="5" customFormat="1" ht="12.75" customHeight="1" x14ac:dyDescent="0.2">
      <c r="A160" s="92"/>
      <c r="B160" s="93"/>
      <c r="C160" s="131"/>
      <c r="D160" s="131"/>
      <c r="E160" s="131"/>
      <c r="F160" s="131"/>
      <c r="G160" s="131"/>
      <c r="H160" s="131"/>
      <c r="I160" s="131"/>
      <c r="J160" s="131"/>
    </row>
    <row r="161" spans="1:10" s="5" customFormat="1" ht="12.75" customHeight="1" x14ac:dyDescent="0.2">
      <c r="A161" s="94">
        <v>3</v>
      </c>
      <c r="B161" s="93" t="s">
        <v>52</v>
      </c>
      <c r="C161" s="132">
        <f>D161+E161+F161+G161+H161+I161+J161</f>
        <v>31900</v>
      </c>
      <c r="D161" s="132">
        <f t="shared" ref="D161:F161" si="11">D162</f>
        <v>0</v>
      </c>
      <c r="E161" s="132">
        <f t="shared" si="11"/>
        <v>0</v>
      </c>
      <c r="F161" s="132">
        <f t="shared" si="11"/>
        <v>0</v>
      </c>
      <c r="G161" s="132">
        <f>G162</f>
        <v>31900</v>
      </c>
      <c r="H161" s="131"/>
      <c r="I161" s="131"/>
      <c r="J161" s="131"/>
    </row>
    <row r="162" spans="1:10" s="5" customFormat="1" ht="24.75" customHeight="1" x14ac:dyDescent="0.2">
      <c r="A162" s="138">
        <v>37</v>
      </c>
      <c r="B162" s="91" t="s">
        <v>75</v>
      </c>
      <c r="C162" s="131">
        <f>D162+E162+F162+G162+H162+I162+J162</f>
        <v>31900</v>
      </c>
      <c r="D162" s="131"/>
      <c r="E162" s="131"/>
      <c r="F162" s="131"/>
      <c r="G162" s="131">
        <v>31900</v>
      </c>
      <c r="H162" s="131"/>
      <c r="I162" s="131"/>
      <c r="J162" s="131"/>
    </row>
    <row r="163" spans="1:10" s="5" customFormat="1" ht="24.75" customHeight="1" x14ac:dyDescent="0.2">
      <c r="A163" s="138"/>
      <c r="B163" s="91"/>
      <c r="C163" s="131"/>
      <c r="D163" s="131"/>
      <c r="E163" s="131"/>
      <c r="F163" s="131"/>
      <c r="G163" s="131"/>
      <c r="H163" s="131"/>
      <c r="I163" s="131"/>
      <c r="J163" s="131"/>
    </row>
    <row r="164" spans="1:10" s="5" customFormat="1" ht="12.75" customHeight="1" x14ac:dyDescent="0.2">
      <c r="A164" s="90"/>
      <c r="B164" s="91"/>
      <c r="C164" s="132"/>
      <c r="D164" s="132"/>
      <c r="E164" s="132"/>
      <c r="F164" s="131"/>
      <c r="G164" s="131"/>
      <c r="H164" s="132"/>
      <c r="I164" s="132"/>
      <c r="J164" s="132"/>
    </row>
    <row r="165" spans="1:10" s="122" customFormat="1" x14ac:dyDescent="0.2">
      <c r="A165" s="136" t="s">
        <v>66</v>
      </c>
      <c r="B165" s="137" t="s">
        <v>56</v>
      </c>
      <c r="C165" s="131"/>
      <c r="D165" s="131"/>
      <c r="E165" s="131"/>
      <c r="F165" s="131"/>
      <c r="G165" s="131"/>
      <c r="H165" s="131"/>
      <c r="I165" s="131"/>
      <c r="J165" s="131"/>
    </row>
    <row r="166" spans="1:10" s="122" customFormat="1" x14ac:dyDescent="0.2">
      <c r="A166" s="136"/>
      <c r="B166" s="137" t="s">
        <v>65</v>
      </c>
      <c r="C166" s="131"/>
      <c r="D166" s="131"/>
      <c r="E166" s="131"/>
      <c r="F166" s="131"/>
      <c r="G166" s="131"/>
      <c r="H166" s="131"/>
      <c r="I166" s="131"/>
      <c r="J166" s="131"/>
    </row>
    <row r="167" spans="1:10" s="122" customFormat="1" x14ac:dyDescent="0.2">
      <c r="A167" s="94"/>
      <c r="B167" s="93"/>
      <c r="C167" s="131"/>
      <c r="D167" s="131"/>
      <c r="E167" s="131"/>
      <c r="F167" s="131"/>
      <c r="G167" s="131"/>
      <c r="H167" s="131"/>
      <c r="I167" s="131"/>
      <c r="J167" s="131"/>
    </row>
    <row r="168" spans="1:10" s="122" customFormat="1" x14ac:dyDescent="0.2">
      <c r="A168" s="94">
        <v>3</v>
      </c>
      <c r="B168" s="93" t="s">
        <v>52</v>
      </c>
      <c r="C168" s="132">
        <f>D168+E168+F168+G168+H168+I168+J168</f>
        <v>11600</v>
      </c>
      <c r="D168" s="131"/>
      <c r="E168" s="131"/>
      <c r="F168" s="132">
        <f>F169</f>
        <v>7540</v>
      </c>
      <c r="G168" s="132">
        <f>G169</f>
        <v>4060</v>
      </c>
      <c r="H168" s="131"/>
      <c r="I168" s="131"/>
      <c r="J168" s="131"/>
    </row>
    <row r="169" spans="1:10" s="123" customFormat="1" x14ac:dyDescent="0.2">
      <c r="A169" s="138">
        <v>32</v>
      </c>
      <c r="B169" s="91" t="s">
        <v>24</v>
      </c>
      <c r="C169" s="131">
        <f>D169+E169+F169+G169+H169+I169+J169</f>
        <v>11600</v>
      </c>
      <c r="D169" s="131"/>
      <c r="E169" s="131"/>
      <c r="F169" s="131">
        <v>7540</v>
      </c>
      <c r="G169" s="131">
        <v>4060</v>
      </c>
      <c r="H169" s="131"/>
      <c r="I169" s="131"/>
      <c r="J169" s="131"/>
    </row>
    <row r="170" spans="1:10" s="122" customFormat="1" x14ac:dyDescent="0.2">
      <c r="A170" s="156"/>
      <c r="B170" s="157"/>
      <c r="C170" s="158"/>
      <c r="D170" s="158"/>
      <c r="E170" s="158"/>
      <c r="F170" s="158"/>
      <c r="G170" s="158"/>
      <c r="H170" s="158"/>
      <c r="I170" s="158"/>
      <c r="J170" s="158"/>
    </row>
    <row r="171" spans="1:10" s="133" customFormat="1" ht="63" customHeight="1" x14ac:dyDescent="0.2">
      <c r="A171" s="4" t="s">
        <v>17</v>
      </c>
      <c r="B171" s="85" t="s">
        <v>18</v>
      </c>
      <c r="C171" s="4" t="s">
        <v>50</v>
      </c>
      <c r="D171" s="4" t="s">
        <v>9</v>
      </c>
      <c r="E171" s="4" t="s">
        <v>10</v>
      </c>
      <c r="F171" s="4" t="s">
        <v>11</v>
      </c>
      <c r="G171" s="4" t="s">
        <v>12</v>
      </c>
      <c r="H171" s="4" t="s">
        <v>19</v>
      </c>
      <c r="I171" s="4" t="s">
        <v>14</v>
      </c>
      <c r="J171" s="4" t="s">
        <v>15</v>
      </c>
    </row>
    <row r="172" spans="1:10" s="133" customFormat="1" ht="13.5" customHeight="1" x14ac:dyDescent="0.2">
      <c r="A172" s="148"/>
      <c r="B172" s="148"/>
      <c r="C172" s="148"/>
      <c r="D172" s="148"/>
      <c r="E172" s="148"/>
      <c r="F172" s="148"/>
      <c r="G172" s="148"/>
      <c r="H172" s="148"/>
      <c r="I172" s="148"/>
      <c r="J172" s="148"/>
    </row>
    <row r="173" spans="1:10" s="133" customFormat="1" ht="13.5" customHeight="1" x14ac:dyDescent="0.2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</row>
    <row r="174" spans="1:10" s="122" customFormat="1" ht="25.5" x14ac:dyDescent="0.2">
      <c r="A174" s="94">
        <v>2</v>
      </c>
      <c r="B174" s="93" t="s">
        <v>69</v>
      </c>
      <c r="C174" s="131"/>
      <c r="D174" s="131"/>
      <c r="E174" s="131"/>
      <c r="F174" s="131"/>
      <c r="G174" s="131"/>
      <c r="H174" s="131"/>
      <c r="I174" s="131"/>
      <c r="J174" s="131"/>
    </row>
    <row r="175" spans="1:10" s="133" customFormat="1" x14ac:dyDescent="0.2">
      <c r="A175" s="94"/>
      <c r="B175" s="93"/>
      <c r="C175" s="131"/>
      <c r="D175" s="131"/>
      <c r="E175" s="131"/>
      <c r="F175" s="131"/>
      <c r="G175" s="131"/>
      <c r="H175" s="131"/>
      <c r="I175" s="131"/>
      <c r="J175" s="131"/>
    </row>
    <row r="176" spans="1:10" s="122" customFormat="1" x14ac:dyDescent="0.2">
      <c r="A176" s="136" t="s">
        <v>61</v>
      </c>
      <c r="B176" s="137" t="s">
        <v>56</v>
      </c>
      <c r="C176" s="131"/>
      <c r="D176" s="131"/>
      <c r="E176" s="131"/>
      <c r="F176" s="131"/>
      <c r="G176" s="131"/>
      <c r="H176" s="131"/>
      <c r="I176" s="131"/>
      <c r="J176" s="131"/>
    </row>
    <row r="177" spans="1:10" s="122" customFormat="1" ht="25.5" x14ac:dyDescent="0.2">
      <c r="A177" s="136"/>
      <c r="B177" s="137" t="s">
        <v>70</v>
      </c>
      <c r="C177" s="131"/>
      <c r="D177" s="131"/>
      <c r="E177" s="131"/>
      <c r="F177" s="131"/>
      <c r="G177" s="131"/>
      <c r="H177" s="131"/>
      <c r="I177" s="131"/>
      <c r="J177" s="131"/>
    </row>
    <row r="178" spans="1:10" s="122" customFormat="1" x14ac:dyDescent="0.2">
      <c r="A178" s="92"/>
      <c r="B178" s="93"/>
      <c r="C178" s="131"/>
      <c r="D178" s="131"/>
      <c r="E178" s="131"/>
      <c r="F178" s="131"/>
      <c r="G178" s="131"/>
      <c r="H178" s="131"/>
      <c r="I178" s="131"/>
      <c r="J178" s="131"/>
    </row>
    <row r="179" spans="1:10" s="122" customFormat="1" x14ac:dyDescent="0.2">
      <c r="A179" s="94">
        <v>3</v>
      </c>
      <c r="B179" s="93" t="s">
        <v>52</v>
      </c>
      <c r="C179" s="132">
        <f>D179+E179+F179+G179+H179+I179+J179</f>
        <v>144737</v>
      </c>
      <c r="D179" s="131"/>
      <c r="E179" s="131"/>
      <c r="F179" s="131"/>
      <c r="G179" s="132">
        <f>G180+G181</f>
        <v>144737</v>
      </c>
      <c r="H179" s="131"/>
      <c r="I179" s="131"/>
      <c r="J179" s="131"/>
    </row>
    <row r="180" spans="1:10" s="123" customFormat="1" x14ac:dyDescent="0.2">
      <c r="A180" s="138">
        <v>31</v>
      </c>
      <c r="B180" s="91" t="s">
        <v>20</v>
      </c>
      <c r="C180" s="131">
        <f t="shared" ref="C180:C181" si="12">D180+E180+F180+G180+H180+I180+J180</f>
        <v>140579</v>
      </c>
      <c r="D180" s="131"/>
      <c r="E180" s="131"/>
      <c r="F180" s="131"/>
      <c r="G180" s="131">
        <v>140579</v>
      </c>
      <c r="H180" s="131"/>
      <c r="I180" s="131"/>
      <c r="J180" s="131"/>
    </row>
    <row r="181" spans="1:10" s="123" customFormat="1" x14ac:dyDescent="0.2">
      <c r="A181" s="138">
        <v>32</v>
      </c>
      <c r="B181" s="91" t="s">
        <v>24</v>
      </c>
      <c r="C181" s="131">
        <f t="shared" si="12"/>
        <v>4158</v>
      </c>
      <c r="D181" s="131"/>
      <c r="E181" s="131"/>
      <c r="F181" s="131"/>
      <c r="G181" s="131">
        <v>4158</v>
      </c>
      <c r="H181" s="131"/>
      <c r="I181" s="131"/>
      <c r="J181" s="131"/>
    </row>
    <row r="182" spans="1:10" s="133" customFormat="1" x14ac:dyDescent="0.2">
      <c r="A182" s="80"/>
      <c r="B182" s="8"/>
      <c r="C182" s="38"/>
      <c r="D182" s="38"/>
      <c r="E182" s="38"/>
      <c r="F182" s="38"/>
      <c r="G182" s="38"/>
      <c r="H182" s="38"/>
      <c r="I182" s="38"/>
      <c r="J182" s="38"/>
    </row>
    <row r="183" spans="1:10" s="133" customFormat="1" x14ac:dyDescent="0.2">
      <c r="A183" s="80"/>
      <c r="B183" s="8"/>
      <c r="C183" s="38"/>
      <c r="D183" s="38"/>
      <c r="E183" s="38"/>
      <c r="F183" s="38"/>
      <c r="G183" s="38"/>
      <c r="H183" s="38"/>
      <c r="I183" s="38"/>
      <c r="J183" s="38"/>
    </row>
    <row r="184" spans="1:10" s="133" customFormat="1" x14ac:dyDescent="0.2">
      <c r="A184" s="80"/>
      <c r="B184" s="8"/>
      <c r="C184" s="38"/>
      <c r="D184" s="38"/>
      <c r="E184" s="38"/>
      <c r="F184" s="38"/>
      <c r="G184" s="38"/>
      <c r="H184" s="38"/>
      <c r="I184" s="38"/>
      <c r="J184" s="38"/>
    </row>
    <row r="185" spans="1:10" s="133" customFormat="1" x14ac:dyDescent="0.2">
      <c r="A185" s="80"/>
      <c r="B185" s="8"/>
      <c r="C185" s="38"/>
      <c r="D185" s="38"/>
      <c r="E185" s="38"/>
      <c r="F185" s="38"/>
      <c r="G185" s="38"/>
      <c r="H185" s="38"/>
      <c r="I185" s="38"/>
      <c r="J185" s="38"/>
    </row>
    <row r="186" spans="1:10" s="133" customFormat="1" x14ac:dyDescent="0.2">
      <c r="A186" s="80"/>
      <c r="B186" s="8"/>
      <c r="C186" s="38"/>
      <c r="D186" s="38"/>
      <c r="E186" s="38"/>
      <c r="F186" s="38"/>
      <c r="G186" s="38"/>
      <c r="H186" s="38"/>
      <c r="I186" s="38"/>
      <c r="J186" s="38"/>
    </row>
    <row r="187" spans="1:10" s="133" customFormat="1" x14ac:dyDescent="0.2">
      <c r="A187" s="80"/>
      <c r="B187" s="8"/>
      <c r="C187" s="38"/>
      <c r="D187" s="38"/>
      <c r="E187" s="38"/>
      <c r="F187" s="38"/>
      <c r="G187" s="38"/>
      <c r="H187" s="38"/>
      <c r="I187" s="38"/>
      <c r="J187" s="38"/>
    </row>
    <row r="188" spans="1:10" s="133" customFormat="1" x14ac:dyDescent="0.2">
      <c r="A188" s="80"/>
      <c r="B188" s="8"/>
      <c r="C188" s="38"/>
      <c r="D188" s="38"/>
      <c r="E188" s="38"/>
      <c r="F188" s="38"/>
      <c r="G188" s="38"/>
      <c r="H188" s="38"/>
      <c r="I188" s="38"/>
      <c r="J188" s="38"/>
    </row>
    <row r="189" spans="1:10" s="133" customFormat="1" x14ac:dyDescent="0.2">
      <c r="A189" s="80"/>
      <c r="B189" s="8"/>
      <c r="C189" s="38"/>
      <c r="D189" s="38"/>
      <c r="E189" s="38"/>
      <c r="F189" s="38"/>
      <c r="G189" s="38"/>
      <c r="H189" s="38"/>
      <c r="I189" s="38"/>
      <c r="J189" s="38"/>
    </row>
    <row r="190" spans="1:10" s="133" customFormat="1" x14ac:dyDescent="0.2">
      <c r="A190" s="80"/>
      <c r="B190" s="8"/>
      <c r="C190" s="38"/>
      <c r="D190" s="38"/>
      <c r="E190" s="38"/>
      <c r="F190" s="38"/>
      <c r="G190" s="38"/>
      <c r="H190" s="38"/>
      <c r="I190" s="38"/>
      <c r="J190" s="38"/>
    </row>
    <row r="191" spans="1:10" s="133" customFormat="1" x14ac:dyDescent="0.2">
      <c r="A191" s="80"/>
      <c r="B191" s="8"/>
      <c r="C191" s="38"/>
      <c r="D191" s="38"/>
      <c r="E191" s="38"/>
      <c r="F191" s="38"/>
      <c r="G191" s="38"/>
      <c r="H191" s="38"/>
      <c r="I191" s="38"/>
      <c r="J191" s="38"/>
    </row>
    <row r="192" spans="1:10" s="133" customFormat="1" x14ac:dyDescent="0.2">
      <c r="A192" s="80"/>
      <c r="B192" s="8"/>
      <c r="C192" s="38"/>
      <c r="D192" s="38"/>
      <c r="E192" s="38"/>
      <c r="F192" s="38"/>
      <c r="G192" s="38"/>
      <c r="H192" s="38"/>
      <c r="I192" s="38"/>
      <c r="J192" s="38"/>
    </row>
    <row r="193" spans="1:10" s="133" customFormat="1" x14ac:dyDescent="0.2">
      <c r="A193" s="80"/>
      <c r="B193" s="8"/>
      <c r="C193" s="38"/>
      <c r="D193" s="38"/>
      <c r="E193" s="38"/>
      <c r="F193" s="38"/>
      <c r="G193" s="38"/>
      <c r="H193" s="38"/>
      <c r="I193" s="38"/>
      <c r="J193" s="38"/>
    </row>
    <row r="194" spans="1:10" s="133" customFormat="1" x14ac:dyDescent="0.2">
      <c r="A194" s="80"/>
      <c r="B194" s="8"/>
      <c r="C194" s="38"/>
      <c r="D194" s="38"/>
      <c r="E194" s="38"/>
      <c r="F194" s="38"/>
      <c r="G194" s="38"/>
      <c r="H194" s="38"/>
      <c r="I194" s="38"/>
      <c r="J194" s="38"/>
    </row>
    <row r="195" spans="1:10" s="133" customFormat="1" x14ac:dyDescent="0.2">
      <c r="A195" s="80"/>
      <c r="B195" s="8"/>
      <c r="C195" s="38"/>
      <c r="D195" s="38"/>
      <c r="E195" s="38"/>
      <c r="F195" s="38"/>
      <c r="G195" s="38"/>
      <c r="H195" s="38"/>
      <c r="I195" s="38"/>
      <c r="J195" s="38"/>
    </row>
    <row r="196" spans="1:10" s="133" customFormat="1" x14ac:dyDescent="0.2">
      <c r="A196" s="80"/>
      <c r="B196" s="8"/>
      <c r="C196" s="38"/>
      <c r="D196" s="38"/>
      <c r="E196" s="38"/>
      <c r="F196" s="38"/>
      <c r="G196" s="38"/>
      <c r="H196" s="38"/>
      <c r="I196" s="38"/>
      <c r="J196" s="38"/>
    </row>
    <row r="197" spans="1:10" s="133" customFormat="1" x14ac:dyDescent="0.2">
      <c r="A197" s="80"/>
      <c r="B197" s="8"/>
      <c r="C197" s="38"/>
      <c r="D197" s="38"/>
      <c r="E197" s="38"/>
      <c r="F197" s="38"/>
      <c r="G197" s="38"/>
      <c r="H197" s="38"/>
      <c r="I197" s="38"/>
      <c r="J197" s="38"/>
    </row>
    <row r="198" spans="1:10" s="133" customFormat="1" x14ac:dyDescent="0.2">
      <c r="A198" s="80"/>
      <c r="B198" s="8"/>
      <c r="C198" s="38"/>
      <c r="D198" s="38"/>
      <c r="E198" s="38"/>
      <c r="F198" s="38"/>
      <c r="G198" s="38"/>
      <c r="H198" s="38"/>
      <c r="I198" s="38"/>
      <c r="J198" s="38"/>
    </row>
    <row r="199" spans="1:10" s="133" customFormat="1" x14ac:dyDescent="0.2">
      <c r="A199" s="80"/>
      <c r="B199" s="8"/>
      <c r="C199" s="38"/>
      <c r="D199" s="38"/>
      <c r="E199" s="38"/>
      <c r="F199" s="38"/>
      <c r="G199" s="38"/>
      <c r="H199" s="38"/>
      <c r="I199" s="38"/>
      <c r="J199" s="38"/>
    </row>
    <row r="200" spans="1:10" s="133" customFormat="1" x14ac:dyDescent="0.2">
      <c r="A200" s="80"/>
      <c r="B200" s="8"/>
      <c r="C200" s="38"/>
      <c r="D200" s="38"/>
      <c r="E200" s="38"/>
      <c r="F200" s="38"/>
      <c r="G200" s="38"/>
      <c r="H200" s="38"/>
      <c r="I200" s="38"/>
      <c r="J200" s="38"/>
    </row>
    <row r="201" spans="1:10" s="133" customFormat="1" x14ac:dyDescent="0.2">
      <c r="A201" s="80"/>
      <c r="B201" s="8"/>
      <c r="C201" s="38"/>
      <c r="D201" s="38"/>
      <c r="E201" s="38"/>
      <c r="F201" s="38"/>
      <c r="G201" s="38"/>
      <c r="H201" s="38"/>
      <c r="I201" s="38"/>
      <c r="J201" s="38"/>
    </row>
    <row r="202" spans="1:10" s="133" customFormat="1" x14ac:dyDescent="0.2">
      <c r="A202" s="80"/>
      <c r="B202" s="8"/>
      <c r="C202" s="38"/>
      <c r="D202" s="38"/>
      <c r="E202" s="38"/>
      <c r="F202" s="38"/>
      <c r="G202" s="38"/>
      <c r="H202" s="38"/>
      <c r="I202" s="38"/>
      <c r="J202" s="38"/>
    </row>
    <row r="203" spans="1:10" s="133" customFormat="1" x14ac:dyDescent="0.2">
      <c r="A203" s="80"/>
      <c r="B203" s="8"/>
      <c r="C203" s="38"/>
      <c r="D203" s="38"/>
      <c r="E203" s="38"/>
      <c r="F203" s="38"/>
      <c r="G203" s="38"/>
      <c r="H203" s="38"/>
      <c r="I203" s="38"/>
      <c r="J203" s="38"/>
    </row>
    <row r="204" spans="1:10" s="133" customFormat="1" x14ac:dyDescent="0.2">
      <c r="A204" s="80"/>
      <c r="B204" s="8"/>
      <c r="C204" s="38"/>
      <c r="D204" s="38"/>
      <c r="E204" s="38"/>
      <c r="F204" s="38"/>
      <c r="G204" s="38"/>
      <c r="H204" s="38"/>
      <c r="I204" s="38"/>
      <c r="J204" s="38"/>
    </row>
    <row r="205" spans="1:10" s="133" customFormat="1" x14ac:dyDescent="0.2">
      <c r="A205" s="80"/>
      <c r="B205" s="8"/>
      <c r="C205" s="38"/>
      <c r="D205" s="38"/>
      <c r="E205" s="38"/>
      <c r="F205" s="38"/>
      <c r="G205" s="38"/>
      <c r="H205" s="38"/>
      <c r="I205" s="38"/>
      <c r="J205" s="38"/>
    </row>
    <row r="206" spans="1:10" s="133" customFormat="1" x14ac:dyDescent="0.2">
      <c r="A206" s="80"/>
      <c r="B206" s="8"/>
      <c r="C206" s="38"/>
      <c r="D206" s="38"/>
      <c r="E206" s="38"/>
      <c r="F206" s="38"/>
      <c r="G206" s="38"/>
      <c r="H206" s="38"/>
      <c r="I206" s="38"/>
      <c r="J206" s="38"/>
    </row>
    <row r="207" spans="1:10" s="133" customFormat="1" x14ac:dyDescent="0.2">
      <c r="A207" s="80"/>
      <c r="B207" s="8"/>
      <c r="C207" s="38"/>
      <c r="D207" s="38"/>
      <c r="E207" s="38"/>
      <c r="F207" s="38"/>
      <c r="G207" s="38"/>
      <c r="H207" s="38"/>
      <c r="I207" s="38"/>
      <c r="J207" s="38"/>
    </row>
    <row r="208" spans="1:10" s="133" customFormat="1" x14ac:dyDescent="0.2">
      <c r="A208" s="80"/>
      <c r="B208" s="8"/>
      <c r="C208" s="38"/>
      <c r="D208" s="38"/>
      <c r="E208" s="38"/>
      <c r="F208" s="38"/>
      <c r="G208" s="38"/>
      <c r="H208" s="38"/>
      <c r="I208" s="38"/>
      <c r="J208" s="38"/>
    </row>
    <row r="209" spans="1:10" s="133" customFormat="1" x14ac:dyDescent="0.2">
      <c r="A209" s="80"/>
      <c r="B209" s="8"/>
      <c r="C209" s="38"/>
      <c r="D209" s="38"/>
      <c r="E209" s="38"/>
      <c r="F209" s="38"/>
      <c r="G209" s="38"/>
      <c r="H209" s="38"/>
      <c r="I209" s="38"/>
      <c r="J209" s="38"/>
    </row>
    <row r="210" spans="1:10" s="133" customFormat="1" x14ac:dyDescent="0.2">
      <c r="A210" s="80"/>
      <c r="B210" s="8"/>
      <c r="C210" s="38"/>
      <c r="D210" s="38"/>
      <c r="E210" s="38"/>
      <c r="F210" s="38"/>
      <c r="G210" s="38"/>
      <c r="H210" s="38"/>
      <c r="I210" s="38"/>
      <c r="J210" s="38"/>
    </row>
    <row r="211" spans="1:10" s="133" customFormat="1" x14ac:dyDescent="0.2">
      <c r="A211" s="80"/>
      <c r="B211" s="8"/>
      <c r="C211" s="38"/>
      <c r="D211" s="38"/>
      <c r="E211" s="38"/>
      <c r="F211" s="38"/>
      <c r="G211" s="38"/>
      <c r="H211" s="38"/>
      <c r="I211" s="38"/>
      <c r="J211" s="38"/>
    </row>
    <row r="212" spans="1:10" s="133" customFormat="1" x14ac:dyDescent="0.2">
      <c r="A212" s="80"/>
      <c r="B212" s="8"/>
      <c r="C212" s="38"/>
      <c r="D212" s="38"/>
      <c r="E212" s="38"/>
      <c r="F212" s="38"/>
      <c r="G212" s="38"/>
      <c r="H212" s="38"/>
      <c r="I212" s="38"/>
      <c r="J212" s="38"/>
    </row>
    <row r="213" spans="1:10" s="133" customFormat="1" x14ac:dyDescent="0.2">
      <c r="A213" s="80"/>
      <c r="B213" s="8"/>
      <c r="C213" s="38"/>
      <c r="D213" s="38"/>
      <c r="E213" s="38"/>
      <c r="F213" s="38"/>
      <c r="G213" s="38"/>
      <c r="H213" s="38"/>
      <c r="I213" s="38"/>
      <c r="J213" s="38"/>
    </row>
    <row r="214" spans="1:10" s="133" customFormat="1" x14ac:dyDescent="0.2">
      <c r="A214" s="80"/>
      <c r="B214" s="8"/>
      <c r="C214" s="38"/>
      <c r="D214" s="38"/>
      <c r="E214" s="38"/>
      <c r="F214" s="38"/>
      <c r="G214" s="38"/>
      <c r="H214" s="38"/>
      <c r="I214" s="38"/>
      <c r="J214" s="38"/>
    </row>
    <row r="215" spans="1:10" ht="68.25" customHeight="1" x14ac:dyDescent="0.2">
      <c r="A215" s="4" t="s">
        <v>17</v>
      </c>
      <c r="B215" s="4" t="s">
        <v>18</v>
      </c>
      <c r="C215" s="134" t="s">
        <v>51</v>
      </c>
      <c r="D215" s="134" t="s">
        <v>9</v>
      </c>
      <c r="E215" s="134" t="s">
        <v>10</v>
      </c>
      <c r="F215" s="134" t="s">
        <v>11</v>
      </c>
      <c r="G215" s="134" t="s">
        <v>12</v>
      </c>
      <c r="H215" s="134" t="s">
        <v>19</v>
      </c>
      <c r="I215" s="134" t="s">
        <v>14</v>
      </c>
      <c r="J215" s="134" t="s">
        <v>15</v>
      </c>
    </row>
    <row r="216" spans="1:10" x14ac:dyDescent="0.2">
      <c r="A216" s="88"/>
      <c r="B216" s="127" t="s">
        <v>31</v>
      </c>
      <c r="C216" s="129"/>
      <c r="D216" s="129"/>
      <c r="E216" s="129"/>
      <c r="F216" s="129"/>
      <c r="G216" s="129"/>
      <c r="H216" s="129"/>
      <c r="I216" s="129"/>
      <c r="J216" s="129"/>
    </row>
    <row r="217" spans="1:10" x14ac:dyDescent="0.2">
      <c r="A217" s="88"/>
      <c r="B217" s="89" t="s">
        <v>57</v>
      </c>
      <c r="C217" s="130"/>
      <c r="D217" s="130"/>
      <c r="E217" s="130"/>
      <c r="F217" s="130"/>
      <c r="G217" s="130"/>
      <c r="H217" s="130"/>
      <c r="I217" s="130"/>
      <c r="J217" s="130"/>
    </row>
    <row r="218" spans="1:10" x14ac:dyDescent="0.2">
      <c r="A218" s="88"/>
      <c r="B218" s="93" t="s">
        <v>58</v>
      </c>
      <c r="C218" s="132">
        <f>SUM(D218:J218)</f>
        <v>2756981</v>
      </c>
      <c r="D218" s="131">
        <f t="shared" ref="D218:F218" si="13">D225+D230+D237+D244+D251+D262</f>
        <v>387913</v>
      </c>
      <c r="E218" s="131">
        <f t="shared" si="13"/>
        <v>0</v>
      </c>
      <c r="F218" s="131">
        <f t="shared" si="13"/>
        <v>19300</v>
      </c>
      <c r="G218" s="131">
        <f>G225+G230+G237+G244+G251+G262</f>
        <v>2349768</v>
      </c>
      <c r="H218" s="131"/>
      <c r="I218" s="131"/>
      <c r="J218" s="131"/>
    </row>
    <row r="219" spans="1:10" s="133" customFormat="1" x14ac:dyDescent="0.2">
      <c r="A219" s="88"/>
      <c r="B219" s="93"/>
      <c r="C219" s="131"/>
      <c r="D219" s="131"/>
      <c r="E219" s="131"/>
      <c r="F219" s="131"/>
      <c r="G219" s="131"/>
      <c r="H219" s="131"/>
      <c r="I219" s="131"/>
      <c r="J219" s="131"/>
    </row>
    <row r="220" spans="1:10" ht="25.5" x14ac:dyDescent="0.2">
      <c r="A220" s="96">
        <v>1</v>
      </c>
      <c r="B220" s="93" t="s">
        <v>59</v>
      </c>
      <c r="C220" s="132"/>
      <c r="D220" s="132"/>
      <c r="E220" s="132"/>
      <c r="F220" s="132"/>
      <c r="G220" s="132"/>
      <c r="H220" s="132"/>
      <c r="I220" s="132"/>
      <c r="J220" s="132"/>
    </row>
    <row r="221" spans="1:10" x14ac:dyDescent="0.2">
      <c r="A221" s="88"/>
      <c r="B221" s="93"/>
      <c r="C221" s="132"/>
      <c r="D221" s="132"/>
      <c r="E221" s="132"/>
      <c r="F221" s="132"/>
      <c r="G221" s="132"/>
      <c r="H221" s="132"/>
      <c r="I221" s="132"/>
      <c r="J221" s="132"/>
    </row>
    <row r="222" spans="1:10" x14ac:dyDescent="0.2">
      <c r="A222" s="150" t="s">
        <v>61</v>
      </c>
      <c r="B222" s="137" t="s">
        <v>56</v>
      </c>
      <c r="C222" s="132"/>
      <c r="D222" s="132"/>
      <c r="E222" s="132"/>
      <c r="F222" s="132"/>
      <c r="G222" s="132"/>
      <c r="H222" s="132"/>
      <c r="I222" s="132"/>
      <c r="J222" s="132"/>
    </row>
    <row r="223" spans="1:10" x14ac:dyDescent="0.2">
      <c r="A223" s="153"/>
      <c r="B223" s="137" t="s">
        <v>72</v>
      </c>
      <c r="C223" s="132"/>
      <c r="D223" s="132"/>
      <c r="E223" s="132"/>
      <c r="F223" s="132"/>
      <c r="G223" s="132"/>
      <c r="H223" s="132"/>
      <c r="I223" s="132"/>
      <c r="J223" s="132"/>
    </row>
    <row r="224" spans="1:10" x14ac:dyDescent="0.2">
      <c r="A224" s="90"/>
      <c r="B224" s="91"/>
      <c r="C224" s="131"/>
      <c r="D224" s="131"/>
      <c r="E224" s="131"/>
      <c r="F224" s="131"/>
      <c r="G224" s="131"/>
      <c r="H224" s="38"/>
      <c r="I224" s="38"/>
      <c r="J224" s="38"/>
    </row>
    <row r="225" spans="1:10" x14ac:dyDescent="0.2">
      <c r="A225" s="94">
        <v>3</v>
      </c>
      <c r="B225" s="93" t="s">
        <v>52</v>
      </c>
      <c r="C225" s="132">
        <f>D225+E225+F225+G225+H225+I225+J225</f>
        <v>2506059</v>
      </c>
      <c r="D225" s="132">
        <f t="shared" ref="D225:F225" si="14">D226+D227+D228</f>
        <v>338413</v>
      </c>
      <c r="E225" s="132">
        <f t="shared" si="14"/>
        <v>0</v>
      </c>
      <c r="F225" s="132">
        <f t="shared" si="14"/>
        <v>0</v>
      </c>
      <c r="G225" s="132">
        <f>G226+G227+G228</f>
        <v>2167646</v>
      </c>
      <c r="H225" s="135"/>
      <c r="I225" s="135"/>
      <c r="J225" s="135"/>
    </row>
    <row r="226" spans="1:10" s="133" customFormat="1" x14ac:dyDescent="0.2">
      <c r="A226" s="138">
        <v>31</v>
      </c>
      <c r="B226" s="91" t="s">
        <v>20</v>
      </c>
      <c r="C226" s="131">
        <f t="shared" ref="C226:C228" si="15">D226+E226+F226+G226+H226+I226+J226</f>
        <v>2167646</v>
      </c>
      <c r="D226" s="131"/>
      <c r="E226" s="131"/>
      <c r="F226" s="131"/>
      <c r="G226" s="131">
        <v>2167646</v>
      </c>
      <c r="H226" s="131"/>
      <c r="I226" s="131"/>
      <c r="J226" s="131"/>
    </row>
    <row r="227" spans="1:10" s="133" customFormat="1" x14ac:dyDescent="0.2">
      <c r="A227" s="138">
        <v>32</v>
      </c>
      <c r="B227" s="91" t="s">
        <v>24</v>
      </c>
      <c r="C227" s="131">
        <f t="shared" si="15"/>
        <v>336586</v>
      </c>
      <c r="D227" s="131">
        <v>336586</v>
      </c>
      <c r="E227" s="131"/>
      <c r="F227" s="131"/>
      <c r="G227" s="131"/>
      <c r="H227" s="131"/>
      <c r="I227" s="131"/>
      <c r="J227" s="131"/>
    </row>
    <row r="228" spans="1:10" s="133" customFormat="1" x14ac:dyDescent="0.2">
      <c r="A228" s="138">
        <v>34</v>
      </c>
      <c r="B228" s="91" t="s">
        <v>28</v>
      </c>
      <c r="C228" s="131">
        <f t="shared" si="15"/>
        <v>1827</v>
      </c>
      <c r="D228" s="131">
        <v>1827</v>
      </c>
      <c r="E228" s="131"/>
      <c r="F228" s="131"/>
      <c r="G228" s="131"/>
      <c r="H228" s="131"/>
      <c r="I228" s="131"/>
      <c r="J228" s="131"/>
    </row>
    <row r="229" spans="1:10" x14ac:dyDescent="0.2">
      <c r="A229" s="90"/>
      <c r="B229" s="91"/>
      <c r="C229" s="131"/>
      <c r="D229" s="131"/>
      <c r="E229" s="131"/>
      <c r="F229" s="131"/>
      <c r="G229" s="131"/>
      <c r="H229" s="131"/>
      <c r="I229" s="131"/>
      <c r="J229" s="131"/>
    </row>
    <row r="230" spans="1:10" s="5" customFormat="1" ht="25.5" x14ac:dyDescent="0.2">
      <c r="A230" s="92">
        <v>4</v>
      </c>
      <c r="B230" s="93" t="s">
        <v>80</v>
      </c>
      <c r="C230" s="132">
        <f t="shared" ref="C230:C231" si="16">D230+E230+F230+G230+H230+I230+J230</f>
        <v>25000</v>
      </c>
      <c r="D230" s="132">
        <f>D231</f>
        <v>25000</v>
      </c>
      <c r="E230" s="132"/>
      <c r="F230" s="132"/>
      <c r="G230" s="132"/>
      <c r="H230" s="132"/>
      <c r="I230" s="132"/>
      <c r="J230" s="132"/>
    </row>
    <row r="231" spans="1:10" s="5" customFormat="1" ht="25.5" customHeight="1" x14ac:dyDescent="0.2">
      <c r="A231" s="90">
        <v>42</v>
      </c>
      <c r="B231" s="91" t="s">
        <v>80</v>
      </c>
      <c r="C231" s="132">
        <f t="shared" si="16"/>
        <v>25000</v>
      </c>
      <c r="D231" s="131">
        <v>25000</v>
      </c>
      <c r="E231" s="131"/>
      <c r="F231" s="131"/>
      <c r="G231" s="131"/>
      <c r="H231" s="131"/>
      <c r="I231" s="132"/>
      <c r="J231" s="132"/>
    </row>
    <row r="232" spans="1:10" s="5" customFormat="1" ht="13.5" customHeight="1" x14ac:dyDescent="0.2">
      <c r="A232" s="90"/>
      <c r="B232" s="91"/>
      <c r="C232" s="132"/>
      <c r="D232" s="131"/>
      <c r="E232" s="131"/>
      <c r="F232" s="131"/>
      <c r="G232" s="131"/>
      <c r="H232" s="131"/>
      <c r="I232" s="132"/>
      <c r="J232" s="132"/>
    </row>
    <row r="233" spans="1:10" s="5" customFormat="1" ht="15.75" customHeight="1" x14ac:dyDescent="0.2">
      <c r="A233" s="94"/>
      <c r="B233" s="93"/>
      <c r="C233" s="132"/>
      <c r="D233" s="132"/>
      <c r="E233" s="132"/>
      <c r="F233" s="132"/>
      <c r="G233" s="132"/>
      <c r="H233" s="132"/>
      <c r="I233" s="132"/>
      <c r="J233" s="132"/>
    </row>
    <row r="234" spans="1:10" x14ac:dyDescent="0.2">
      <c r="A234" s="136" t="s">
        <v>62</v>
      </c>
      <c r="B234" s="137" t="s">
        <v>56</v>
      </c>
      <c r="C234" s="131"/>
      <c r="D234" s="131"/>
      <c r="E234" s="131"/>
      <c r="F234" s="131"/>
      <c r="G234" s="131"/>
      <c r="H234" s="131"/>
      <c r="I234" s="131"/>
      <c r="J234" s="131"/>
    </row>
    <row r="235" spans="1:10" x14ac:dyDescent="0.2">
      <c r="A235" s="136"/>
      <c r="B235" s="137" t="s">
        <v>60</v>
      </c>
      <c r="C235" s="131"/>
      <c r="D235" s="131"/>
      <c r="E235" s="131"/>
      <c r="F235" s="131"/>
      <c r="G235" s="131"/>
      <c r="H235" s="131"/>
      <c r="I235" s="131"/>
      <c r="J235" s="131"/>
    </row>
    <row r="236" spans="1:10" x14ac:dyDescent="0.2">
      <c r="A236" s="92"/>
      <c r="B236" s="93"/>
      <c r="C236" s="132"/>
      <c r="D236" s="132"/>
      <c r="E236" s="132"/>
      <c r="F236" s="132"/>
      <c r="G236" s="132"/>
      <c r="H236" s="131"/>
      <c r="I236" s="131"/>
      <c r="J236" s="131"/>
    </row>
    <row r="237" spans="1:10" x14ac:dyDescent="0.2">
      <c r="A237" s="94">
        <v>3</v>
      </c>
      <c r="B237" s="93" t="s">
        <v>52</v>
      </c>
      <c r="C237" s="132">
        <f>D237+E237+F237+G237+H237+I237+J237</f>
        <v>37800</v>
      </c>
      <c r="D237" s="132">
        <f t="shared" ref="D237:E237" si="17">D238</f>
        <v>24500</v>
      </c>
      <c r="E237" s="132">
        <f t="shared" si="17"/>
        <v>0</v>
      </c>
      <c r="F237" s="132">
        <f>F238</f>
        <v>13300</v>
      </c>
      <c r="G237" s="131"/>
      <c r="H237" s="131"/>
      <c r="I237" s="131"/>
      <c r="J237" s="131"/>
    </row>
    <row r="238" spans="1:10" s="133" customFormat="1" x14ac:dyDescent="0.2">
      <c r="A238" s="138">
        <v>32</v>
      </c>
      <c r="B238" s="91" t="s">
        <v>24</v>
      </c>
      <c r="C238" s="131">
        <f>D238+E238+F238+G238+H238+I238+J238</f>
        <v>37800</v>
      </c>
      <c r="D238" s="131">
        <v>24500</v>
      </c>
      <c r="E238" s="131"/>
      <c r="F238" s="131">
        <v>13300</v>
      </c>
      <c r="G238" s="131"/>
      <c r="H238" s="131"/>
      <c r="I238" s="131"/>
      <c r="J238" s="131"/>
    </row>
    <row r="239" spans="1:10" s="133" customFormat="1" x14ac:dyDescent="0.2">
      <c r="A239" s="138"/>
      <c r="B239" s="91"/>
      <c r="C239" s="131"/>
      <c r="D239" s="131"/>
      <c r="E239" s="131"/>
      <c r="F239" s="131"/>
      <c r="G239" s="131"/>
      <c r="H239" s="131"/>
      <c r="I239" s="131"/>
      <c r="J239" s="131"/>
    </row>
    <row r="240" spans="1:10" x14ac:dyDescent="0.2">
      <c r="A240" s="94"/>
      <c r="B240" s="93"/>
      <c r="C240" s="131"/>
      <c r="D240" s="131"/>
      <c r="E240" s="131"/>
      <c r="F240" s="131"/>
      <c r="G240" s="131"/>
      <c r="H240" s="131"/>
      <c r="I240" s="131"/>
      <c r="J240" s="131"/>
    </row>
    <row r="241" spans="1:10" s="133" customFormat="1" x14ac:dyDescent="0.2">
      <c r="A241" s="136" t="s">
        <v>64</v>
      </c>
      <c r="B241" s="137" t="s">
        <v>56</v>
      </c>
      <c r="C241" s="131"/>
      <c r="D241" s="131"/>
      <c r="E241" s="131"/>
      <c r="F241" s="131"/>
      <c r="G241" s="131"/>
      <c r="H241" s="131"/>
      <c r="I241" s="131"/>
      <c r="J241" s="131"/>
    </row>
    <row r="242" spans="1:10" s="5" customFormat="1" ht="27" customHeight="1" x14ac:dyDescent="0.2">
      <c r="A242" s="136"/>
      <c r="B242" s="137" t="s">
        <v>77</v>
      </c>
      <c r="C242" s="131"/>
      <c r="D242" s="131"/>
      <c r="E242" s="131"/>
      <c r="F242" s="131"/>
      <c r="G242" s="131"/>
      <c r="H242" s="131"/>
      <c r="I242" s="131"/>
      <c r="J242" s="131"/>
    </row>
    <row r="243" spans="1:10" s="5" customFormat="1" ht="12.75" customHeight="1" x14ac:dyDescent="0.2">
      <c r="A243" s="92"/>
      <c r="B243" s="93"/>
      <c r="C243" s="131"/>
      <c r="D243" s="131"/>
      <c r="E243" s="131"/>
      <c r="F243" s="131"/>
      <c r="G243" s="131"/>
      <c r="H243" s="131"/>
      <c r="I243" s="131"/>
      <c r="J243" s="131"/>
    </row>
    <row r="244" spans="1:10" s="5" customFormat="1" ht="12.75" customHeight="1" x14ac:dyDescent="0.2">
      <c r="A244" s="94">
        <v>3</v>
      </c>
      <c r="B244" s="93" t="s">
        <v>52</v>
      </c>
      <c r="C244" s="132">
        <f>D244+E244+F244+G244+H244+I244+J244</f>
        <v>31900</v>
      </c>
      <c r="D244" s="131"/>
      <c r="E244" s="131"/>
      <c r="F244" s="132"/>
      <c r="G244" s="132">
        <f>G245</f>
        <v>31900</v>
      </c>
      <c r="H244" s="131"/>
      <c r="I244" s="131"/>
      <c r="J244" s="131"/>
    </row>
    <row r="245" spans="1:10" s="5" customFormat="1" ht="24.75" customHeight="1" x14ac:dyDescent="0.2">
      <c r="A245" s="138">
        <v>37</v>
      </c>
      <c r="B245" s="91" t="s">
        <v>75</v>
      </c>
      <c r="C245" s="131">
        <f>D245+E245+F245+G245+H245+I245+J245</f>
        <v>31900</v>
      </c>
      <c r="D245" s="131"/>
      <c r="E245" s="131"/>
      <c r="F245" s="131"/>
      <c r="G245" s="131">
        <v>31900</v>
      </c>
      <c r="H245" s="131"/>
      <c r="I245" s="131"/>
      <c r="J245" s="131"/>
    </row>
    <row r="246" spans="1:10" s="5" customFormat="1" ht="24.75" customHeight="1" x14ac:dyDescent="0.2">
      <c r="A246" s="138"/>
      <c r="B246" s="91"/>
      <c r="C246" s="131"/>
      <c r="D246" s="131"/>
      <c r="E246" s="131"/>
      <c r="F246" s="131"/>
      <c r="G246" s="131"/>
      <c r="H246" s="131"/>
      <c r="I246" s="131"/>
      <c r="J246" s="131"/>
    </row>
    <row r="247" spans="1:10" s="5" customFormat="1" ht="11.25" customHeight="1" x14ac:dyDescent="0.2">
      <c r="A247" s="138"/>
      <c r="B247" s="91"/>
      <c r="C247" s="131"/>
      <c r="D247" s="131"/>
      <c r="E247" s="131"/>
      <c r="F247" s="131"/>
      <c r="G247" s="131"/>
      <c r="H247" s="131"/>
      <c r="I247" s="131"/>
      <c r="J247" s="131"/>
    </row>
    <row r="248" spans="1:10" x14ac:dyDescent="0.2">
      <c r="A248" s="136" t="s">
        <v>66</v>
      </c>
      <c r="B248" s="137" t="s">
        <v>56</v>
      </c>
      <c r="C248" s="131"/>
      <c r="D248" s="131"/>
      <c r="E248" s="131"/>
      <c r="F248" s="131"/>
      <c r="G248" s="131"/>
      <c r="H248" s="131"/>
      <c r="I248" s="131"/>
      <c r="J248" s="131"/>
    </row>
    <row r="249" spans="1:10" x14ac:dyDescent="0.2">
      <c r="A249" s="136"/>
      <c r="B249" s="137" t="s">
        <v>65</v>
      </c>
      <c r="C249" s="131"/>
      <c r="D249" s="131"/>
      <c r="E249" s="131"/>
      <c r="F249" s="131"/>
      <c r="G249" s="131"/>
      <c r="H249" s="131"/>
      <c r="I249" s="131"/>
      <c r="J249" s="131"/>
    </row>
    <row r="250" spans="1:10" x14ac:dyDescent="0.2">
      <c r="A250" s="94"/>
      <c r="B250" s="93"/>
      <c r="C250" s="131"/>
      <c r="D250" s="131"/>
      <c r="E250" s="131"/>
      <c r="F250" s="131"/>
      <c r="G250" s="131"/>
      <c r="H250" s="131"/>
      <c r="I250" s="131"/>
      <c r="J250" s="131"/>
    </row>
    <row r="251" spans="1:10" x14ac:dyDescent="0.2">
      <c r="A251" s="94">
        <v>3</v>
      </c>
      <c r="B251" s="93" t="s">
        <v>52</v>
      </c>
      <c r="C251" s="132">
        <f>D251+E251+F251+G251+H251+I251+J251</f>
        <v>10800</v>
      </c>
      <c r="D251" s="132">
        <f t="shared" ref="D251:E251" si="18">D252</f>
        <v>0</v>
      </c>
      <c r="E251" s="132">
        <f t="shared" si="18"/>
        <v>0</v>
      </c>
      <c r="F251" s="132">
        <f>F252</f>
        <v>6000</v>
      </c>
      <c r="G251" s="132">
        <f>G252</f>
        <v>4800</v>
      </c>
      <c r="H251" s="131"/>
      <c r="I251" s="131"/>
      <c r="J251" s="131"/>
    </row>
    <row r="252" spans="1:10" s="133" customFormat="1" x14ac:dyDescent="0.2">
      <c r="A252" s="138">
        <v>32</v>
      </c>
      <c r="B252" s="91" t="s">
        <v>24</v>
      </c>
      <c r="C252" s="131">
        <f>D252+E252+F252+G252+H252+I252+J252</f>
        <v>10800</v>
      </c>
      <c r="D252" s="131"/>
      <c r="E252" s="131"/>
      <c r="F252" s="131">
        <v>6000</v>
      </c>
      <c r="G252" s="131">
        <v>4800</v>
      </c>
      <c r="H252" s="131"/>
      <c r="I252" s="131"/>
      <c r="J252" s="131"/>
    </row>
    <row r="253" spans="1:10" x14ac:dyDescent="0.2">
      <c r="A253" s="94"/>
      <c r="B253" s="93"/>
      <c r="C253" s="131"/>
      <c r="D253" s="131"/>
      <c r="E253" s="131"/>
      <c r="F253" s="131"/>
      <c r="G253" s="131"/>
      <c r="H253" s="131"/>
      <c r="I253" s="131"/>
      <c r="J253" s="131"/>
    </row>
    <row r="254" spans="1:10" s="133" customFormat="1" ht="68.25" customHeight="1" x14ac:dyDescent="0.2">
      <c r="A254" s="4" t="s">
        <v>17</v>
      </c>
      <c r="B254" s="4" t="s">
        <v>18</v>
      </c>
      <c r="C254" s="134" t="s">
        <v>51</v>
      </c>
      <c r="D254" s="134" t="s">
        <v>9</v>
      </c>
      <c r="E254" s="134" t="s">
        <v>10</v>
      </c>
      <c r="F254" s="134" t="s">
        <v>11</v>
      </c>
      <c r="G254" s="134" t="s">
        <v>12</v>
      </c>
      <c r="H254" s="134" t="s">
        <v>19</v>
      </c>
      <c r="I254" s="134" t="s">
        <v>14</v>
      </c>
      <c r="J254" s="134" t="s">
        <v>15</v>
      </c>
    </row>
    <row r="255" spans="1:10" s="133" customFormat="1" ht="12.75" customHeight="1" x14ac:dyDescent="0.2">
      <c r="A255" s="148"/>
      <c r="B255" s="148"/>
      <c r="C255" s="149"/>
      <c r="D255" s="149"/>
      <c r="E255" s="149"/>
      <c r="F255" s="149"/>
      <c r="G255" s="149"/>
      <c r="H255" s="149"/>
      <c r="I255" s="149"/>
      <c r="J255" s="149"/>
    </row>
    <row r="256" spans="1:10" s="133" customFormat="1" ht="12.75" customHeight="1" x14ac:dyDescent="0.2">
      <c r="A256" s="159"/>
      <c r="B256" s="159"/>
      <c r="C256" s="160"/>
      <c r="D256" s="160"/>
      <c r="E256" s="160"/>
      <c r="F256" s="160"/>
      <c r="G256" s="160"/>
      <c r="H256" s="160"/>
      <c r="I256" s="160"/>
      <c r="J256" s="160"/>
    </row>
    <row r="257" spans="1:10" ht="25.5" x14ac:dyDescent="0.2">
      <c r="A257" s="94">
        <v>2</v>
      </c>
      <c r="B257" s="93" t="s">
        <v>69</v>
      </c>
      <c r="C257" s="131"/>
      <c r="D257" s="131"/>
      <c r="E257" s="131"/>
      <c r="F257" s="131"/>
      <c r="G257" s="131"/>
      <c r="H257" s="131"/>
      <c r="I257" s="131"/>
      <c r="J257" s="131"/>
    </row>
    <row r="258" spans="1:10" x14ac:dyDescent="0.2">
      <c r="A258" s="92"/>
      <c r="B258" s="93"/>
      <c r="C258" s="131"/>
      <c r="D258" s="131"/>
      <c r="E258" s="131"/>
      <c r="F258" s="131"/>
      <c r="G258" s="131"/>
      <c r="H258" s="131"/>
      <c r="I258" s="131"/>
      <c r="J258" s="131"/>
    </row>
    <row r="259" spans="1:10" x14ac:dyDescent="0.2">
      <c r="A259" s="136" t="s">
        <v>61</v>
      </c>
      <c r="B259" s="137" t="s">
        <v>56</v>
      </c>
      <c r="C259" s="131"/>
      <c r="D259" s="131"/>
      <c r="E259" s="131"/>
      <c r="F259" s="131"/>
      <c r="G259" s="131"/>
      <c r="H259" s="131"/>
      <c r="I259" s="131"/>
      <c r="J259" s="131"/>
    </row>
    <row r="260" spans="1:10" ht="25.5" x14ac:dyDescent="0.2">
      <c r="A260" s="136"/>
      <c r="B260" s="137" t="s">
        <v>70</v>
      </c>
      <c r="C260" s="131"/>
      <c r="D260" s="131"/>
      <c r="E260" s="131"/>
      <c r="F260" s="131"/>
      <c r="G260" s="131"/>
      <c r="H260" s="131"/>
      <c r="I260" s="131"/>
      <c r="J260" s="131"/>
    </row>
    <row r="261" spans="1:10" x14ac:dyDescent="0.2">
      <c r="A261" s="92"/>
      <c r="B261" s="93"/>
      <c r="C261" s="131"/>
      <c r="D261" s="131"/>
      <c r="E261" s="131"/>
      <c r="F261" s="131"/>
      <c r="G261" s="131"/>
      <c r="H261" s="131"/>
      <c r="I261" s="131"/>
      <c r="J261" s="131"/>
    </row>
    <row r="262" spans="1:10" x14ac:dyDescent="0.2">
      <c r="A262" s="94">
        <v>3</v>
      </c>
      <c r="B262" s="93" t="s">
        <v>52</v>
      </c>
      <c r="C262" s="132">
        <f>D262+E262+F262+G262+H262+I262+J262</f>
        <v>145422</v>
      </c>
      <c r="D262" s="132">
        <f t="shared" ref="D262:F262" si="19">D264+D263</f>
        <v>0</v>
      </c>
      <c r="E262" s="132">
        <f t="shared" si="19"/>
        <v>0</v>
      </c>
      <c r="F262" s="132">
        <f t="shared" si="19"/>
        <v>0</v>
      </c>
      <c r="G262" s="132">
        <f>G264+G263</f>
        <v>145422</v>
      </c>
      <c r="H262" s="131"/>
      <c r="I262" s="131"/>
      <c r="J262" s="131"/>
    </row>
    <row r="263" spans="1:10" s="133" customFormat="1" x14ac:dyDescent="0.2">
      <c r="A263" s="138">
        <v>31</v>
      </c>
      <c r="B263" s="91" t="s">
        <v>20</v>
      </c>
      <c r="C263" s="131">
        <f t="shared" ref="C263:C264" si="20">D263+E263+F263+G263+H263+I263+J263</f>
        <v>141264</v>
      </c>
      <c r="D263" s="131"/>
      <c r="E263" s="131"/>
      <c r="F263" s="131"/>
      <c r="G263" s="131">
        <v>141264</v>
      </c>
      <c r="H263" s="131"/>
      <c r="I263" s="131"/>
      <c r="J263" s="131"/>
    </row>
    <row r="264" spans="1:10" s="133" customFormat="1" x14ac:dyDescent="0.2">
      <c r="A264" s="138">
        <v>32</v>
      </c>
      <c r="B264" s="91" t="s">
        <v>24</v>
      </c>
      <c r="C264" s="131">
        <f t="shared" si="20"/>
        <v>4158</v>
      </c>
      <c r="D264" s="131"/>
      <c r="E264" s="131"/>
      <c r="F264" s="131"/>
      <c r="G264" s="131">
        <v>4158</v>
      </c>
      <c r="H264" s="131"/>
      <c r="I264" s="131"/>
      <c r="J264" s="131"/>
    </row>
    <row r="265" spans="1:10" x14ac:dyDescent="0.2">
      <c r="A265" s="161"/>
      <c r="B265" s="162"/>
      <c r="C265" s="163"/>
      <c r="D265" s="163"/>
      <c r="E265" s="163"/>
      <c r="F265" s="163"/>
      <c r="G265" s="163"/>
      <c r="H265" s="163"/>
      <c r="I265" s="163"/>
      <c r="J265" s="163"/>
    </row>
  </sheetData>
  <mergeCells count="1">
    <mergeCell ref="A1:J1"/>
  </mergeCells>
  <phoneticPr fontId="0" type="noConversion"/>
  <printOptions horizontalCentered="1"/>
  <pageMargins left="0.19685039370078741" right="0.19685039370078741" top="0.27559055118110237" bottom="0.15748031496062992" header="0.31496062992125984" footer="0.31496062992125984"/>
  <pageSetup paperSize="9" scale="85" firstPageNumber="3" fitToHeight="0" orientation="landscape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Ljilja</cp:lastModifiedBy>
  <cp:lastPrinted>2019-12-19T12:53:08Z</cp:lastPrinted>
  <dcterms:created xsi:type="dcterms:W3CDTF">2013-09-11T11:00:21Z</dcterms:created>
  <dcterms:modified xsi:type="dcterms:W3CDTF">2019-12-19T15:35:19Z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Obrasci - Prijedlog financijskog plana.xls</vt:lpwstr>
  </property>
</Properties>
</file>